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filterPrivacy="1"/>
  <xr:revisionPtr revIDLastSave="0" documentId="13_ncr:1_{DD079506-4D58-4163-B7C9-91934EF3800C}" xr6:coauthVersionLast="36" xr6:coauthVersionMax="36" xr10:uidLastSave="{00000000-0000-0000-0000-000000000000}"/>
  <bookViews>
    <workbookView xWindow="0" yWindow="0" windowWidth="22260" windowHeight="12645" xr2:uid="{00000000-000D-0000-FFFF-FFFF00000000}"/>
  </bookViews>
  <sheets>
    <sheet name="Explainer" sheetId="23" r:id="rId1"/>
    <sheet name="Contents" sheetId="5" r:id="rId2"/>
    <sheet name="Table A.9" sheetId="4" r:id="rId3"/>
    <sheet name="Table A.10" sheetId="6" r:id="rId4"/>
    <sheet name="Table A.11" sheetId="17" r:id="rId5"/>
    <sheet name="Table A.12" sheetId="19" r:id="rId6"/>
    <sheet name="Table A.13" sheetId="18" r:id="rId7"/>
    <sheet name="Table A.14" sheetId="20" r:id="rId8"/>
    <sheet name="Table A.15" sheetId="21" r:id="rId9"/>
    <sheet name="Table A.16" sheetId="22" r:id="rId10"/>
    <sheet name="Table A.17" sheetId="11" r:id="rId11"/>
    <sheet name="Table A.18" sheetId="14" r:id="rId12"/>
    <sheet name="Table A.19" sheetId="16" r:id="rId13"/>
    <sheet name="Data &gt;&gt;&gt;" sheetId="9" state="hidden" r:id="rId14"/>
    <sheet name="A.9" sheetId="3" state="hidden" r:id="rId15"/>
    <sheet name="A.9a" sheetId="2" state="hidden" r:id="rId16"/>
    <sheet name="A.10" sheetId="7" state="hidden" r:id="rId17"/>
    <sheet name="A.10a" sheetId="8" state="hidden" r:id="rId18"/>
    <sheet name="A.17" sheetId="12" state="hidden" r:id="rId19"/>
    <sheet name="A.18" sheetId="13" state="hidden" r:id="rId20"/>
    <sheet name="A.19" sheetId="15" state="hidden" r:id="rId2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6" l="1"/>
  <c r="E30" i="6"/>
  <c r="D31" i="6"/>
  <c r="E31" i="6"/>
  <c r="D32" i="6"/>
  <c r="E32" i="6"/>
  <c r="D33" i="6"/>
  <c r="E33" i="6"/>
  <c r="D34" i="6"/>
  <c r="E34" i="6"/>
  <c r="E29" i="6"/>
  <c r="D29" i="6"/>
  <c r="C30" i="6"/>
  <c r="C31" i="6"/>
  <c r="C32" i="6"/>
  <c r="C33" i="6"/>
  <c r="C34" i="6"/>
  <c r="C29" i="6"/>
  <c r="D35" i="4"/>
  <c r="E35" i="4"/>
  <c r="F35" i="4"/>
  <c r="G35" i="4"/>
  <c r="C35" i="4"/>
  <c r="C8" i="4"/>
  <c r="C9" i="4"/>
  <c r="C10" i="4"/>
  <c r="C11" i="4"/>
  <c r="C12" i="4"/>
  <c r="C13" i="4"/>
  <c r="C14" i="4"/>
  <c r="C15" i="4"/>
  <c r="C16" i="4"/>
  <c r="C17" i="4"/>
  <c r="C18" i="4"/>
  <c r="C19" i="4"/>
  <c r="C20" i="4"/>
  <c r="C21" i="4"/>
  <c r="C22" i="4"/>
  <c r="C23" i="4"/>
  <c r="C24" i="4"/>
  <c r="C25" i="4"/>
  <c r="C26" i="4"/>
  <c r="C27" i="4" s="1"/>
  <c r="C7" i="4"/>
  <c r="D27" i="4"/>
  <c r="E27" i="4"/>
  <c r="F27" i="4"/>
  <c r="G27" i="4"/>
  <c r="D30" i="4"/>
  <c r="E30" i="4"/>
  <c r="F30" i="4"/>
  <c r="G30" i="4"/>
  <c r="D31" i="4"/>
  <c r="E31" i="4"/>
  <c r="F31" i="4"/>
  <c r="G31" i="4"/>
  <c r="D32" i="4"/>
  <c r="E32" i="4"/>
  <c r="F32" i="4"/>
  <c r="G32" i="4"/>
  <c r="D33" i="4"/>
  <c r="E33" i="4"/>
  <c r="F33" i="4"/>
  <c r="G33" i="4"/>
  <c r="D34" i="4"/>
  <c r="E34" i="4"/>
  <c r="F34" i="4"/>
  <c r="G34" i="4"/>
  <c r="G29" i="4"/>
  <c r="F29" i="4"/>
  <c r="E29" i="4"/>
  <c r="D29" i="4"/>
  <c r="C30" i="4"/>
  <c r="C31" i="4"/>
  <c r="C32" i="4"/>
  <c r="C33" i="4"/>
  <c r="C34" i="4"/>
  <c r="C29" i="4"/>
  <c r="H35" i="4"/>
  <c r="C17" i="16"/>
  <c r="C16" i="16"/>
  <c r="C15" i="16"/>
  <c r="C14" i="16"/>
  <c r="C13" i="16"/>
  <c r="C12" i="16"/>
  <c r="C11" i="16"/>
  <c r="C10" i="16"/>
  <c r="C9" i="16"/>
  <c r="C18" i="16" s="1"/>
  <c r="C8" i="16"/>
  <c r="C7" i="16"/>
  <c r="B17" i="14"/>
  <c r="B8" i="14"/>
  <c r="D6" i="14"/>
  <c r="C6" i="14"/>
  <c r="E26" i="11"/>
  <c r="E27" i="11" s="1"/>
  <c r="D26" i="11"/>
  <c r="C26" i="11"/>
  <c r="C27" i="11" s="1"/>
  <c r="E25" i="11"/>
  <c r="D25" i="11"/>
  <c r="C25" i="11"/>
  <c r="E24" i="11"/>
  <c r="D24" i="11"/>
  <c r="C24" i="11"/>
  <c r="E23" i="11"/>
  <c r="D23" i="11"/>
  <c r="C23" i="11"/>
  <c r="E22" i="11"/>
  <c r="D22" i="11"/>
  <c r="C22" i="11"/>
  <c r="E21" i="11"/>
  <c r="D21" i="11"/>
  <c r="C21" i="11"/>
  <c r="E20" i="11"/>
  <c r="D20" i="11"/>
  <c r="C20" i="11"/>
  <c r="E19" i="11"/>
  <c r="D19" i="11"/>
  <c r="C19" i="11"/>
  <c r="E18" i="11"/>
  <c r="D18" i="11"/>
  <c r="C18" i="11"/>
  <c r="E17" i="11"/>
  <c r="D17" i="11"/>
  <c r="C17" i="11"/>
  <c r="E16" i="11"/>
  <c r="D16" i="11"/>
  <c r="C16" i="11"/>
  <c r="E15" i="11"/>
  <c r="D15" i="11"/>
  <c r="C15" i="11"/>
  <c r="E14" i="11"/>
  <c r="D14" i="11"/>
  <c r="C14" i="11"/>
  <c r="E13" i="11"/>
  <c r="D13" i="11"/>
  <c r="C13" i="11"/>
  <c r="E12" i="11"/>
  <c r="D12" i="11"/>
  <c r="C12" i="11"/>
  <c r="E11" i="11"/>
  <c r="D11" i="11"/>
  <c r="C11" i="11"/>
  <c r="E10" i="11"/>
  <c r="D10" i="11"/>
  <c r="C10" i="11"/>
  <c r="E9" i="11"/>
  <c r="D9" i="11"/>
  <c r="C9" i="11"/>
  <c r="E8" i="11"/>
  <c r="D8" i="11"/>
  <c r="C8" i="11"/>
  <c r="E7" i="11"/>
  <c r="D7" i="11"/>
  <c r="C7" i="11"/>
  <c r="I27" i="22"/>
  <c r="H27" i="22"/>
  <c r="G27" i="22"/>
  <c r="F27" i="22"/>
  <c r="E27" i="22"/>
  <c r="D27" i="22"/>
  <c r="I19" i="22"/>
  <c r="H19" i="22"/>
  <c r="G19" i="22"/>
  <c r="F19" i="22"/>
  <c r="E19" i="22"/>
  <c r="D19" i="22"/>
  <c r="I11" i="22"/>
  <c r="H11" i="22"/>
  <c r="G11" i="22"/>
  <c r="F11" i="22"/>
  <c r="E11" i="22"/>
  <c r="D11" i="22"/>
  <c r="E26" i="6"/>
  <c r="D26" i="6"/>
  <c r="C26" i="6"/>
  <c r="E25" i="6"/>
  <c r="D25" i="6"/>
  <c r="C25" i="6"/>
  <c r="E24" i="6"/>
  <c r="D24" i="6"/>
  <c r="C24" i="6"/>
  <c r="E23" i="6"/>
  <c r="D23" i="6"/>
  <c r="C23" i="6"/>
  <c r="E22" i="6"/>
  <c r="D22" i="6"/>
  <c r="C22" i="6"/>
  <c r="E21" i="6"/>
  <c r="D21" i="6"/>
  <c r="C21" i="6"/>
  <c r="E20" i="6"/>
  <c r="D20" i="6"/>
  <c r="C20" i="6"/>
  <c r="E19" i="6"/>
  <c r="E27" i="6" s="1"/>
  <c r="D19" i="6"/>
  <c r="C19" i="6"/>
  <c r="C27" i="6" s="1"/>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D7" i="6"/>
  <c r="C7" i="6"/>
  <c r="H26" i="4"/>
  <c r="G26" i="4"/>
  <c r="F26" i="4"/>
  <c r="E26" i="4"/>
  <c r="D26" i="4"/>
  <c r="H25" i="4"/>
  <c r="G25" i="4"/>
  <c r="F25" i="4"/>
  <c r="E25" i="4"/>
  <c r="D25" i="4"/>
  <c r="H24" i="4"/>
  <c r="G24" i="4"/>
  <c r="F24" i="4"/>
  <c r="E24" i="4"/>
  <c r="D24" i="4"/>
  <c r="H23" i="4"/>
  <c r="G23" i="4"/>
  <c r="F23" i="4"/>
  <c r="E23" i="4"/>
  <c r="D23" i="4"/>
  <c r="H22" i="4"/>
  <c r="G22" i="4"/>
  <c r="F22" i="4"/>
  <c r="E22" i="4"/>
  <c r="D22" i="4"/>
  <c r="H21" i="4"/>
  <c r="G21" i="4"/>
  <c r="F21" i="4"/>
  <c r="E21" i="4"/>
  <c r="D21" i="4"/>
  <c r="H20" i="4"/>
  <c r="G20" i="4"/>
  <c r="F20" i="4"/>
  <c r="E20" i="4"/>
  <c r="D20" i="4"/>
  <c r="H19" i="4"/>
  <c r="G19" i="4"/>
  <c r="F19" i="4"/>
  <c r="E19" i="4"/>
  <c r="D19" i="4"/>
  <c r="H18" i="4"/>
  <c r="G18" i="4"/>
  <c r="F18" i="4"/>
  <c r="E18" i="4"/>
  <c r="D18" i="4"/>
  <c r="H17" i="4"/>
  <c r="G17" i="4"/>
  <c r="F17" i="4"/>
  <c r="E17" i="4"/>
  <c r="D17" i="4"/>
  <c r="H16" i="4"/>
  <c r="G16" i="4"/>
  <c r="F16" i="4"/>
  <c r="E16" i="4"/>
  <c r="D16" i="4"/>
  <c r="H15" i="4"/>
  <c r="G15" i="4"/>
  <c r="F15" i="4"/>
  <c r="E15" i="4"/>
  <c r="D15" i="4"/>
  <c r="H14" i="4"/>
  <c r="G14" i="4"/>
  <c r="F14" i="4"/>
  <c r="E14" i="4"/>
  <c r="D14" i="4"/>
  <c r="H13" i="4"/>
  <c r="G13" i="4"/>
  <c r="F13" i="4"/>
  <c r="E13" i="4"/>
  <c r="D13" i="4"/>
  <c r="H12" i="4"/>
  <c r="G12" i="4"/>
  <c r="F12" i="4"/>
  <c r="E12" i="4"/>
  <c r="D12" i="4"/>
  <c r="H11" i="4"/>
  <c r="G11" i="4"/>
  <c r="F11" i="4"/>
  <c r="E11" i="4"/>
  <c r="D11" i="4"/>
  <c r="H10" i="4"/>
  <c r="G10" i="4"/>
  <c r="F10" i="4"/>
  <c r="E10" i="4"/>
  <c r="D10" i="4"/>
  <c r="H9" i="4"/>
  <c r="G9" i="4"/>
  <c r="F9" i="4"/>
  <c r="E9" i="4"/>
  <c r="D9" i="4"/>
  <c r="H8" i="4"/>
  <c r="G8" i="4"/>
  <c r="F8" i="4"/>
  <c r="E8" i="4"/>
  <c r="D8" i="4"/>
  <c r="H7" i="4"/>
  <c r="G7" i="4"/>
  <c r="F7" i="4"/>
  <c r="E7" i="4"/>
  <c r="D7" i="4"/>
  <c r="C14" i="14"/>
  <c r="D11" i="14"/>
  <c r="D13" i="14"/>
  <c r="C16" i="14"/>
  <c r="C8" i="14"/>
  <c r="C35" i="6" l="1"/>
  <c r="D27" i="6"/>
  <c r="E35" i="6"/>
  <c r="D35" i="6"/>
  <c r="C15" i="14"/>
  <c r="C10" i="14"/>
  <c r="C9" i="14"/>
  <c r="C17" i="14"/>
  <c r="D14" i="14"/>
  <c r="D10" i="14"/>
  <c r="C11" i="14"/>
  <c r="D12" i="14"/>
  <c r="D17" i="14"/>
  <c r="D16" i="14"/>
  <c r="D15" i="14"/>
  <c r="C12" i="14"/>
  <c r="D8" i="14"/>
  <c r="D9" i="14"/>
  <c r="C13" i="14"/>
  <c r="E8" i="14" l="1"/>
  <c r="E17" i="14"/>
  <c r="E13" i="14"/>
  <c r="E12" i="14"/>
  <c r="E14" i="14"/>
  <c r="E10" i="14"/>
  <c r="E9" i="14"/>
  <c r="E16" i="14"/>
  <c r="E15" i="14"/>
  <c r="E11" i="14"/>
</calcChain>
</file>

<file path=xl/sharedStrings.xml><?xml version="1.0" encoding="utf-8"?>
<sst xmlns="http://schemas.openxmlformats.org/spreadsheetml/2006/main" count="3131" uniqueCount="247">
  <si>
    <t>All authorities</t>
  </si>
  <si>
    <t>London boroughs</t>
  </si>
  <si>
    <t>Metropolitan districts</t>
  </si>
  <si>
    <t>Shire counties</t>
  </si>
  <si>
    <t>Shire districts</t>
  </si>
  <si>
    <t>Unitary authorities</t>
  </si>
  <si>
    <t>East Midlands</t>
  </si>
  <si>
    <t>East of England</t>
  </si>
  <si>
    <t>London</t>
  </si>
  <si>
    <t>North East</t>
  </si>
  <si>
    <t>North West</t>
  </si>
  <si>
    <t>South East</t>
  </si>
  <si>
    <t>South West</t>
  </si>
  <si>
    <t>West Midlands</t>
  </si>
  <si>
    <t>Yorkshire and Humber</t>
  </si>
  <si>
    <t>item</t>
  </si>
  <si>
    <t>Adults' social care</t>
  </si>
  <si>
    <t>Children's social care</t>
  </si>
  <si>
    <t>Education</t>
  </si>
  <si>
    <t>Transport</t>
  </si>
  <si>
    <t>Public health</t>
  </si>
  <si>
    <t>Housing and homelessness</t>
  </si>
  <si>
    <t>Culture and leisure</t>
  </si>
  <si>
    <t>Environment and regulatory</t>
  </si>
  <si>
    <t>Planning and development</t>
  </si>
  <si>
    <t>Police and fire</t>
  </si>
  <si>
    <t>Finance and corporate</t>
  </si>
  <si>
    <t>Other</t>
  </si>
  <si>
    <t>Total spending pressures</t>
  </si>
  <si>
    <t>Transport SFCs</t>
  </si>
  <si>
    <t>Culture and leisure SFCs</t>
  </si>
  <si>
    <t>Planning SFCs</t>
  </si>
  <si>
    <t>Other SFCs</t>
  </si>
  <si>
    <t>Commercial</t>
  </si>
  <si>
    <t>Other income</t>
  </si>
  <si>
    <t>Total non-tax income losses</t>
  </si>
  <si>
    <t>Select breakdown from list:</t>
  </si>
  <si>
    <t>Pressures</t>
  </si>
  <si>
    <t>April</t>
  </si>
  <si>
    <t>May</t>
  </si>
  <si>
    <t>June</t>
  </si>
  <si>
    <t>July</t>
  </si>
  <si>
    <t>2020-21</t>
  </si>
  <si>
    <t>% of item</t>
  </si>
  <si>
    <t>Total pressures in 2020-21</t>
  </si>
  <si>
    <t>Note: Final column shows the full-year pressure as a percentage of the estimated baseline for each item pre-COVID. See the appendix to Ogden and Phillips (2020a) for detail of the baseline used for each spending and income line. Figures have been uprated to account for a very small number of missing returns (one in April, two in July).</t>
  </si>
  <si>
    <t>List for data validation</t>
  </si>
  <si>
    <t>breakdown</t>
  </si>
  <si>
    <t>april_</t>
  </si>
  <si>
    <t>may_</t>
  </si>
  <si>
    <t>june_</t>
  </si>
  <si>
    <t>july_</t>
  </si>
  <si>
    <t>year_</t>
  </si>
  <si>
    <t/>
  </si>
  <si>
    <t>Business Rates - reliefs</t>
  </si>
  <si>
    <t>Business rates - deferred payments</t>
  </si>
  <si>
    <t>Business rates - other losses</t>
  </si>
  <si>
    <t>Business rates - total cash losses</t>
  </si>
  <si>
    <t>Business rates - losses excl. reliefs</t>
  </si>
  <si>
    <t>Council tax - increase in Local Council Tax Support</t>
  </si>
  <si>
    <t>Council tax - payment failure</t>
  </si>
  <si>
    <t>Council tax - other losses</t>
  </si>
  <si>
    <t>Council tax - total losses</t>
  </si>
  <si>
    <t>piso_</t>
  </si>
  <si>
    <t>n/a</t>
  </si>
  <si>
    <t>Contents</t>
  </si>
  <si>
    <t>Table A.9</t>
  </si>
  <si>
    <t>Table 2.3</t>
  </si>
  <si>
    <t>Estimated increases in expenditure and losses in non-tax income as a result of the COVID-19 crisis: £ million and as % of item</t>
  </si>
  <si>
    <t>Table 2.4</t>
  </si>
  <si>
    <t>Councils’ estimates of full-year increases in expenditure and losses in non-tax income as a result of the COVID-19 crisis based on survey returns submitted each month</t>
  </si>
  <si>
    <t>Note: Figures have been uprated to account for a very small number of missing returns (one in April, two in July).</t>
  </si>
  <si>
    <t>Table A.10</t>
  </si>
  <si>
    <t>Additional breakdowns of tables in the main report</t>
  </si>
  <si>
    <t>Updates to additional breakdowns provided in Ogden and Phillips (2020a)</t>
  </si>
  <si>
    <t>Per capita (£)</t>
  </si>
  <si>
    <t>% of adjusted revenue expenditure</t>
  </si>
  <si>
    <t>pcap_</t>
  </si>
  <si>
    <t>pexp_</t>
  </si>
  <si>
    <t>Note: All losses are for the full year (2020-21). ‘% of item’ is the pressure as a percentage of the estimated baseline spending/income for each item pre-COVID. Adjsuted revenue expenditure is a measure of pre-Covid forecast spending needs in 2020-21, and is described in the Appendix to Ogden and Phillips (2020a).</t>
  </si>
  <si>
    <t>Covid death rate</t>
  </si>
  <si>
    <t>Deprivation</t>
  </si>
  <si>
    <t>Population aged over 70</t>
  </si>
  <si>
    <t>Population density</t>
  </si>
  <si>
    <t>decile_desc</t>
  </si>
  <si>
    <t>Lowest Covid death rate</t>
  </si>
  <si>
    <t>Least deprived</t>
  </si>
  <si>
    <t>Lowest proportion aged over 70</t>
  </si>
  <si>
    <t>Least densely populated</t>
  </si>
  <si>
    <t>2</t>
  </si>
  <si>
    <t>3</t>
  </si>
  <si>
    <t>4</t>
  </si>
  <si>
    <t>5</t>
  </si>
  <si>
    <t>6</t>
  </si>
  <si>
    <t>7</t>
  </si>
  <si>
    <t>8</t>
  </si>
  <si>
    <t>9</t>
  </si>
  <si>
    <t>Highest Covid death rate</t>
  </si>
  <si>
    <t>Most deprived</t>
  </si>
  <si>
    <t>Highest proportion aged over 70</t>
  </si>
  <si>
    <t>Most densely populated</t>
  </si>
  <si>
    <t>spend_year</t>
  </si>
  <si>
    <t>spend_year_pcap</t>
  </si>
  <si>
    <t>spend_year_perrev</t>
  </si>
  <si>
    <t>income_year</t>
  </si>
  <si>
    <t>income_year_pcap</t>
  </si>
  <si>
    <t>income_year_perc</t>
  </si>
  <si>
    <t>Select characteristic from list:</t>
  </si>
  <si>
    <t>Select metric to display from list:</t>
  </si>
  <si>
    <t>Breakdown</t>
  </si>
  <si>
    <t>Spending pressures</t>
  </si>
  <si>
    <t>Non-tax income pressures</t>
  </si>
  <si>
    <t>Total pressures</t>
  </si>
  <si>
    <t>Deprivation is based on Average score according to the Index of Multiple Deprivation (IMD) 2019. Population density and proportion of the population aged over 70 are based on ONS mid-2020 population estimates. Covid death rate is the number of registered deaths occuring in the first 23 weeks of 2020 in which COVID-19 was mentioned on the death certificate, per 100,000 resident population, according to ONS Death registrations and occurrences by local authority and health board.</t>
  </si>
  <si>
    <t>Appendix Table A.4</t>
  </si>
  <si>
    <t>Appendix Table A.7</t>
  </si>
  <si>
    <t>Estimated increases in expenditure and losses in non-tax income as a result of the COVID-19 crisis: £ per capita, % of item and % of adjusted revenue expenditure</t>
  </si>
  <si>
    <t>Forecast spending and non-tax income pressures, by decile of different characteristics</t>
  </si>
  <si>
    <t>metric</t>
  </si>
  <si>
    <t>As a % of adjusted revenue expenditure</t>
  </si>
  <si>
    <t>decile</t>
  </si>
  <si>
    <t>Note: Full-year pressures, per capita (£) or as a % of adjusted revenue expenditure. Pressures are first aggregated to the upper-tier authority level, and then areas are grouped by decile, depending on the breakdown selected. These are raw figures i.e. without controlling for variation in any other characteristic.</t>
  </si>
  <si>
    <t>Income pressures</t>
  </si>
  <si>
    <t>Total grant funding</t>
  </si>
  <si>
    <t>CCG reimbursement</t>
  </si>
  <si>
    <t>Coronavirus Job Retention Scheme</t>
  </si>
  <si>
    <t>Total non-grant support</t>
  </si>
  <si>
    <t>SFC compensation</t>
  </si>
  <si>
    <t>Recovery of costs through housing benefit / universal credit</t>
  </si>
  <si>
    <t>Column1</t>
  </si>
  <si>
    <t>Cash (£s millions)</t>
  </si>
  <si>
    <t>Appendix Table A.8</t>
  </si>
  <si>
    <t>Note: The total shortfall includes authorities that are expected to receive more in support than the pressure they face, and so which would individually have a negative shortfall. For details of the different sources of grant funding, and how the value of non-grant support has been estimated, see the Appendix to this report. Figures are in cash (£ millions) and do not account for differences in population between regions or across types of authority.</t>
  </si>
  <si>
    <t>Total spending pressure</t>
  </si>
  <si>
    <t>Total income pressure</t>
  </si>
  <si>
    <t>Total pressure</t>
  </si>
  <si>
    <t>General purpose grant funding</t>
  </si>
  <si>
    <t>Other grant funding</t>
  </si>
  <si>
    <t>Grant support</t>
  </si>
  <si>
    <t>CJRS</t>
  </si>
  <si>
    <t>Recovery of costs through HB / UC</t>
  </si>
  <si>
    <t>Non-grant support</t>
  </si>
  <si>
    <t>Total government support</t>
  </si>
  <si>
    <t>Remaining shortfall</t>
  </si>
  <si>
    <t>General-purpose grant funding</t>
  </si>
  <si>
    <t>Total in-year pressures</t>
  </si>
  <si>
    <t>Pressure on budgets in 2020-21</t>
  </si>
  <si>
    <t>Value of grant and non-grant support from government and remaining pressure on budgets in 2020-21</t>
  </si>
  <si>
    <t>Table A.11</t>
  </si>
  <si>
    <t>Table 3.2</t>
  </si>
  <si>
    <t>Funding outlook up to 2024-25, middle scenario</t>
  </si>
  <si>
    <t>Funding outlook up to 2024-25, lower scenario</t>
  </si>
  <si>
    <t>Funding outlook up to 2024-25, upper scenario</t>
  </si>
  <si>
    <t>Table A.12</t>
  </si>
  <si>
    <t>Table A.13</t>
  </si>
  <si>
    <t>Table A.7</t>
  </si>
  <si>
    <t>Table A.8</t>
  </si>
  <si>
    <t>Spending requirements</t>
  </si>
  <si>
    <t>Adult social care – ex. additional Covid-related cost pressures </t>
  </si>
  <si>
    <t>Other services – ex. Additional Covid-related cost pressures </t>
  </si>
  <si>
    <t>Additional Covid-related cost pressures</t>
  </si>
  <si>
    <t>Covid-related losses in non-tax income</t>
  </si>
  <si>
    <t>Revenue streams</t>
  </si>
  <si>
    <t>Council tax</t>
  </si>
  <si>
    <t>Retained business rates</t>
  </si>
  <si>
    <t>Revenue Support Grant</t>
  </si>
  <si>
    <t>Social care grants</t>
  </si>
  <si>
    <t>Public health grant</t>
  </si>
  <si>
    <t>Other grants </t>
  </si>
  <si>
    <t xml:space="preserve">Difference </t>
  </si>
  <si>
    <t>After adjusting for inflation: </t>
  </si>
  <si>
    <t>Difference</t>
  </si>
  <si>
    <t>Table A.11. Funding outlook up to 2024-25, middle scenario: £ million</t>
  </si>
  <si>
    <t>Real-terms change since 2019-20</t>
  </si>
  <si>
    <t>Nominal change since 2019-20</t>
  </si>
  <si>
    <t>Note: Figures prior to 2020-21 are provided for context, and missing values do not indicate a value of zero. Real-terms figures have been adjusted for inflation using the OBR's forcast for the GDP deflator. See main report for details of underlying assumptions.</t>
  </si>
  <si>
    <t>Existing adult social care ‘underfunding’ (low point in range)</t>
  </si>
  <si>
    <t>Existing adult social care ‘underfunding’ (high point in range)</t>
  </si>
  <si>
    <t>Difference inc. existing adult social care ‘underfunding’ (high point in range)</t>
  </si>
  <si>
    <t>Difference inc. existing adult social care ‘underfunding’ (low point in range)</t>
  </si>
  <si>
    <t>2018-19</t>
  </si>
  <si>
    <t>2019-20</t>
  </si>
  <si>
    <t>2021-22</t>
  </si>
  <si>
    <t>2022-23</t>
  </si>
  <si>
    <t>2023-24</t>
  </si>
  <si>
    <t>2024-25</t>
  </si>
  <si>
    <t>£ millions</t>
  </si>
  <si>
    <t>Table A.12. Funding outlook up to 2024-25, lower scenario: £ million</t>
  </si>
  <si>
    <t>Note that XXXX</t>
  </si>
  <si>
    <t>^ add note on why RBR is negative real terms ie rolling in grants</t>
  </si>
  <si>
    <t>Table A.13. Funding outlook up to 2024-25, upper scenario: £ million</t>
  </si>
  <si>
    <t>Table A.14</t>
  </si>
  <si>
    <t>Equivalent tables in this report</t>
  </si>
  <si>
    <t>Equivalent tables in Ogden and Phillips (2020a)</t>
  </si>
  <si>
    <t>Addition to Appendix section on 'Council tax projections'</t>
  </si>
  <si>
    <t>Addition to Appendix section on 'Business rate projections'</t>
  </si>
  <si>
    <t>Table A.15</t>
  </si>
  <si>
    <t>Impact of slowdown in construction</t>
  </si>
  <si>
    <t>Cost of additional LCTS claimants</t>
  </si>
  <si>
    <t>Expected council tax revenues each year</t>
  </si>
  <si>
    <t>Scenario</t>
  </si>
  <si>
    <t>Lower</t>
  </si>
  <si>
    <t>Higher</t>
  </si>
  <si>
    <t>Council tax revenues, accounting for assumed growth in taxbase and levels</t>
  </si>
  <si>
    <t>Table A.14 Detailed breakdown of council tax revenues estimates in each scenario</t>
  </si>
  <si>
    <t>Component</t>
  </si>
  <si>
    <t>Detailed breakdown of council tax revenues estimates in each scenario</t>
  </si>
  <si>
    <t>Collection Fund deficit arising in 20-21</t>
  </si>
  <si>
    <t>Expected retained business rate revenues each year</t>
  </si>
  <si>
    <t>Retained business rate revenues, accounting for assumed growth in receipts</t>
  </si>
  <si>
    <t>Note: Naming of scenarios ('middle', 'lower', 'upper') follows naming in main report so 'lower' scenario estimates correspond to the scenario resulting in the highest estimates for council tax revenues, and the lowest funding gap for councils in 2024-25. See main report for details of assumptions underying each scenario. Excludes any share of revenues due to fire or police authorities, combined authorities or the GLA.</t>
  </si>
  <si>
    <t>Note: Naming of scenarios ('middle', 'lower', 'upper') follows naming in main report so 'lower' scenario estimates correspond to the scenario resulting in the highest estimates for business rates revenues, and the lowest funding gap for councils in 2024-25. See main report for details of assumptions underying each scenario. Excludes any share of revenues due to fire or police authorities, combined authorities or the GLA.</t>
  </si>
  <si>
    <t>Table A.16</t>
  </si>
  <si>
    <t>Addition to Appendix section on 'Non-tax income in future years'</t>
  </si>
  <si>
    <t>Detailed breakdown of retained business rate revenues estimates in each scenario</t>
  </si>
  <si>
    <t>Table A.15 Detailed breakdown of retained business rate revenues estimates in each scenario</t>
  </si>
  <si>
    <t>Detailed breakdown of assumed losses of non-tax income in each scenario</t>
  </si>
  <si>
    <t>Table A.16 Detailed breakdown of assumed losses of non-tax income in each scenario</t>
  </si>
  <si>
    <t>SFCs - transport</t>
  </si>
  <si>
    <t>SFCs - planning</t>
  </si>
  <si>
    <t>SFCs - other</t>
  </si>
  <si>
    <t>Middle</t>
  </si>
  <si>
    <t>SFCs - culture and leisure</t>
  </si>
  <si>
    <t>Income</t>
  </si>
  <si>
    <t>Total non-tax income loss</t>
  </si>
  <si>
    <t>Average annual loss over August 2020 - March 2021</t>
  </si>
  <si>
    <t>Note: Naming of scenarios ('middle', 'lower', 'upper') follows naming in main report so 'lower' scenario estimates correspond to the scenario resulting in the lowest estimates for losses of non-tax income, and the lowest funding gap for councils in 2024-25. Last column is provided for context, and is the annual loss implied by councils' estimates if the pressure they estimate across the months between August 2020 and March 2021 persisted at the same level for 12 months. See main report for details of assumptions underying each scenario.</t>
  </si>
  <si>
    <t>Table A.17</t>
  </si>
  <si>
    <t>Table A.19. Value of grant and non-grant support from government and remaining pressure on budgets in 2020-21</t>
  </si>
  <si>
    <t>Table A.18. Forecast spending and non-tax income pressures, by decile of different characteristics</t>
  </si>
  <si>
    <t>Table A.17. Estimated increases in expenditure and losses in non-tax income as a result of the COVID-19 crisis: £ per capita, % of item and % of adjusted revenue expenditure</t>
  </si>
  <si>
    <t>Table A.18</t>
  </si>
  <si>
    <t>Table A.19</t>
  </si>
  <si>
    <t>Appendix B. Further breakdowns of results</t>
  </si>
  <si>
    <t>The Contents describes the tables in this spreadsheet, and the tables or figures that these correspond to in the main report. These provide additional precision, as well as further breakdowns. For instance, the user is able to look at results by region or council type, or to select from several scenarios for pressures and funding to see the sensitivity of estimates of funding shortfalls to modelling choices.</t>
  </si>
  <si>
    <t>Users should note that differences in forecast pressures between council types and regions may reflect differences in the assumptions and responses to the COVID-19 crisis made by councils, as well as differences in the underlying financial impacts of the crisis. Please bear this in mind when interpreting the data.</t>
  </si>
  <si>
    <t xml:space="preserve">For any questions, please contact Kate Ogden (kate.ogden@ifs.org.uk) and David Phillips (david_p@ifs.org.uk). </t>
  </si>
  <si>
    <t>© The Institute for Fiscal Studies, 2020.</t>
  </si>
  <si>
    <t>Table A.9. Estimated increases in expenditure and losses in income as a result of the COVID-19 crisis: £ million and as % of item</t>
  </si>
  <si>
    <t>Table A.10. Councils’ estimates of full-year increases in expenditure and losses in income as a result of the COVID-19 crisis based on survey returns submitted each month</t>
  </si>
  <si>
    <t>Total pressures affecting main budgets in 2020-21</t>
  </si>
  <si>
    <t>Total cash losses potentially affecting Collection Fund (excl. BR reliefs)</t>
  </si>
  <si>
    <t>COVID-19 and English council funding: what is the medium-term outlook?</t>
  </si>
  <si>
    <t>This appendix provides further breakdowns of results relating to IFS analysis of the impact of COVID-19 on council finances in 2020-21, as well as the outlook for revenues and spending needs to 2024-25.</t>
  </si>
  <si>
    <r>
      <t>Use of these results should acknowledge K. Ogden, D. Phillips and J.-C. Spiliotis (2020),</t>
    </r>
    <r>
      <rPr>
        <sz val="10"/>
        <rFont val="Noto Sans"/>
        <family val="2"/>
      </rPr>
      <t xml:space="preserve"> 'COVID-19 and English council funding: how are budgets being hit in 2020–21?</t>
    </r>
    <r>
      <rPr>
        <sz val="10"/>
        <color theme="1"/>
        <rFont val="Noto Sans"/>
        <family val="2"/>
      </rPr>
      <t xml:space="preserve">', and link to </t>
    </r>
    <r>
      <rPr>
        <u/>
        <sz val="10"/>
        <color theme="1"/>
        <rFont val="Noto Sans"/>
        <family val="2"/>
      </rPr>
      <t>www.ifs.org.uk</t>
    </r>
    <r>
      <rPr>
        <sz val="10"/>
        <color theme="1"/>
        <rFont val="Noto Sans"/>
        <family val="2"/>
      </rPr>
      <t>.</t>
    </r>
  </si>
  <si>
    <t>The authors would like to thank Naomi Cooke, Mike Heiser, Jeff Houston, Bevis Ingram, Ian Leete, Kamal Panchal, Liam Robson, Aivaras Statkevicius and Jon Sutcliffe from the Local Government Association and Caroline Newman from CIPFA for help in relation to the data used in this report, as well as the funding available to councils to address the COVID-19 crisis. The authors would also like to thank Paul Johnson for comments on an earlier draft. In addition, they gratefully acknowledge funding from the Local Government Association and co-funding from the UKRI/ESRC COVID-19 Rapid Response funding programme (Je-s grant reference ES/V005073/1) and the ESRC-funded Centre for the Microeconomic Analysis of Public Policy (ES/M010147/1). However, all opinions and any errors or omissions in terms of analysis are the responsibility of the authors only.</t>
  </si>
  <si>
    <t>For details of the figures, of the different scenarios, and the data and methods used, see the accompanying report (Ogden, K., Phillips, D, and Spiliotis, J.-C. (2020), 'COVID-19 and English council funding: how are budgets being hit in 2020–21?', IFS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</si>
</sst>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theme="1"/>
      <name val="Calibri"/>
      <family val="2"/>
      <scheme val="minor"/>
    </font>
    <font>
      <sz val="11"/>
      <color theme="1"/>
      <name val="Calibri"/>
      <family val="2"/>
      <scheme val="minor"/>
    </font>
    <font>
      <sz val="11"/>
      <name val="Calibri"/>
      <family val="2"/>
    </font>
    <font>
      <b/>
      <u/>
      <sz val="11"/>
      <name val="Calibri"/>
      <family val="2"/>
    </font>
    <font>
      <b/>
      <sz val="11"/>
      <color theme="1"/>
      <name val="Calibri"/>
      <family val="2"/>
    </font>
    <font>
      <sz val="11"/>
      <color theme="1"/>
      <name val="Calibri"/>
      <family val="2"/>
    </font>
    <font>
      <sz val="11"/>
      <name val="Calibri"/>
      <family val="2"/>
    </font>
    <font>
      <b/>
      <sz val="11"/>
      <name val="Calibri"/>
      <family val="2"/>
    </font>
    <font>
      <u/>
      <sz val="11"/>
      <color theme="10"/>
      <name val="Calibri"/>
      <family val="2"/>
      <scheme val="minor"/>
    </font>
    <font>
      <sz val="12"/>
      <color theme="1"/>
      <name val="Noto Sans"/>
      <family val="2"/>
    </font>
    <font>
      <b/>
      <sz val="14"/>
      <color theme="1"/>
      <name val="Noto Sans"/>
      <family val="2"/>
    </font>
    <font>
      <u/>
      <sz val="11"/>
      <color theme="10"/>
      <name val="Calibri"/>
      <family val="2"/>
    </font>
    <font>
      <b/>
      <sz val="11"/>
      <color theme="1"/>
      <name val="Calibri"/>
      <family val="2"/>
      <scheme val="minor"/>
    </font>
    <font>
      <sz val="11"/>
      <color theme="0"/>
      <name val="Calibri"/>
      <family val="2"/>
    </font>
    <font>
      <i/>
      <sz val="11"/>
      <name val="Calibri"/>
      <family val="2"/>
    </font>
    <font>
      <b/>
      <u/>
      <sz val="11"/>
      <color theme="1"/>
      <name val="Calibri"/>
      <family val="2"/>
      <scheme val="minor"/>
    </font>
    <font>
      <i/>
      <sz val="11"/>
      <color theme="1"/>
      <name val="Calibri"/>
      <family val="2"/>
      <scheme val="minor"/>
    </font>
    <font>
      <i/>
      <sz val="14"/>
      <color theme="1"/>
      <name val="Noto Sans"/>
      <family val="2"/>
    </font>
    <font>
      <sz val="10"/>
      <color theme="1"/>
      <name val="Noto Sans"/>
      <family val="2"/>
    </font>
    <font>
      <sz val="10"/>
      <name val="Noto Sans"/>
      <family val="2"/>
    </font>
    <font>
      <sz val="10"/>
      <color theme="1"/>
      <name val="Calibri"/>
      <family val="2"/>
      <scheme val="minor"/>
    </font>
    <font>
      <u/>
      <sz val="10"/>
      <color theme="1"/>
      <name val="Noto Sans"/>
      <family val="2"/>
    </font>
  </fonts>
  <fills count="5">
    <fill>
      <patternFill patternType="none"/>
    </fill>
    <fill>
      <patternFill patternType="gray125"/>
    </fill>
    <fill>
      <patternFill patternType="solid">
        <fgColor theme="0"/>
        <bgColor indexed="64"/>
      </patternFill>
    </fill>
    <fill>
      <patternFill patternType="solid">
        <fgColor theme="9" tint="0.79995117038483843"/>
        <bgColor theme="9" tint="0.79995117038483843"/>
      </patternFill>
    </fill>
    <fill>
      <patternFill patternType="solid">
        <fgColor theme="5"/>
        <bgColor indexed="64"/>
      </patternFill>
    </fill>
  </fills>
  <borders count="13">
    <border>
      <left/>
      <right/>
      <top/>
      <bottom/>
      <diagonal/>
    </border>
    <border>
      <left/>
      <right/>
      <top/>
      <bottom/>
      <diagonal/>
    </border>
    <border>
      <left style="thin">
        <color theme="9"/>
      </left>
      <right style="thin">
        <color theme="9"/>
      </right>
      <top style="thin">
        <color theme="9"/>
      </top>
      <bottom style="medium">
        <color theme="9"/>
      </bottom>
      <diagonal/>
    </border>
    <border>
      <left style="thin">
        <color theme="9"/>
      </left>
      <right style="thin">
        <color theme="9"/>
      </right>
      <top style="thin">
        <color theme="9"/>
      </top>
      <bottom style="thin">
        <color theme="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thin">
        <color theme="9"/>
      </right>
      <top style="thin">
        <color theme="9"/>
      </top>
      <bottom/>
      <diagonal/>
    </border>
  </borders>
  <cellStyleXfs count="8">
    <xf numFmtId="0" fontId="0" fillId="0" borderId="0"/>
    <xf numFmtId="9" fontId="1" fillId="0" borderId="0" applyFont="0" applyFill="0" applyBorder="0" applyAlignment="0" applyProtection="0"/>
    <xf numFmtId="0" fontId="2" fillId="0" borderId="1"/>
    <xf numFmtId="0" fontId="8" fillId="0" borderId="0" applyNumberFormat="0" applyFill="0" applyBorder="0" applyAlignment="0" applyProtection="0"/>
    <xf numFmtId="0" fontId="9" fillId="0" borderId="1"/>
    <xf numFmtId="0" fontId="11" fillId="0" borderId="1" applyNumberFormat="0" applyFill="0" applyBorder="0" applyAlignment="0" applyProtection="0"/>
    <xf numFmtId="9" fontId="2" fillId="0" borderId="1" applyFont="0" applyFill="0" applyBorder="0" applyAlignment="0" applyProtection="0"/>
    <xf numFmtId="0" fontId="1" fillId="0" borderId="1"/>
  </cellStyleXfs>
  <cellXfs count="136">
    <xf numFmtId="0" fontId="0" fillId="0" borderId="0" xfId="0"/>
    <xf numFmtId="1" fontId="0" fillId="0" borderId="1" xfId="0" applyNumberFormat="1" applyBorder="1"/>
    <xf numFmtId="0" fontId="2" fillId="2" borderId="1" xfId="2" applyFill="1"/>
    <xf numFmtId="0" fontId="4" fillId="2" borderId="2" xfId="2" applyFont="1" applyFill="1" applyBorder="1" applyAlignment="1">
      <alignment wrapText="1"/>
    </xf>
    <xf numFmtId="164" fontId="5" fillId="3" borderId="3" xfId="2" applyNumberFormat="1" applyFont="1" applyFill="1" applyBorder="1"/>
    <xf numFmtId="0" fontId="6" fillId="0" borderId="1" xfId="2" applyFont="1" applyFill="1" applyAlignment="1">
      <alignment wrapText="1"/>
    </xf>
    <xf numFmtId="0" fontId="2" fillId="2" borderId="1" xfId="2" applyFill="1" applyAlignment="1">
      <alignment wrapText="1"/>
    </xf>
    <xf numFmtId="0" fontId="2" fillId="0" borderId="1" xfId="2"/>
    <xf numFmtId="0" fontId="7" fillId="0" borderId="1" xfId="2" applyFont="1"/>
    <xf numFmtId="0" fontId="3" fillId="0" borderId="1" xfId="2" applyFont="1" applyFill="1"/>
    <xf numFmtId="0" fontId="7" fillId="0" borderId="0" xfId="0" quotePrefix="1" applyFont="1"/>
    <xf numFmtId="0" fontId="2" fillId="2" borderId="1" xfId="2" applyFill="1" applyAlignment="1">
      <alignment horizontal="right"/>
    </xf>
    <xf numFmtId="0" fontId="6" fillId="0" borderId="1" xfId="2" applyFont="1" applyFill="1" applyAlignment="1">
      <alignment horizontal="right" wrapText="1"/>
    </xf>
    <xf numFmtId="0" fontId="10" fillId="2" borderId="1" xfId="4" applyFont="1" applyFill="1" applyBorder="1" applyAlignment="1">
      <alignment horizontal="left"/>
    </xf>
    <xf numFmtId="0" fontId="3" fillId="2" borderId="1" xfId="2" applyFont="1" applyFill="1" applyAlignment="1">
      <alignment vertical="top"/>
    </xf>
    <xf numFmtId="0" fontId="11" fillId="2" borderId="1" xfId="5" applyFill="1" applyAlignment="1">
      <alignment vertical="top" wrapText="1"/>
    </xf>
    <xf numFmtId="0" fontId="2" fillId="2" borderId="1" xfId="2" applyFill="1" applyAlignment="1">
      <alignment vertical="top" wrapText="1"/>
    </xf>
    <xf numFmtId="0" fontId="2" fillId="2" borderId="1" xfId="2" applyFont="1" applyFill="1" applyAlignment="1">
      <alignment vertical="top" wrapText="1"/>
    </xf>
    <xf numFmtId="0" fontId="2" fillId="2" borderId="1" xfId="2" applyFont="1" applyFill="1"/>
    <xf numFmtId="0" fontId="8" fillId="2" borderId="1" xfId="3" applyFill="1" applyBorder="1" applyAlignment="1">
      <alignment vertical="top" wrapText="1"/>
    </xf>
    <xf numFmtId="0" fontId="2" fillId="0" borderId="1" xfId="2" applyFont="1" applyFill="1" applyAlignment="1">
      <alignment wrapText="1"/>
    </xf>
    <xf numFmtId="0" fontId="6" fillId="2" borderId="1" xfId="2" applyFont="1" applyFill="1" applyAlignment="1">
      <alignment wrapText="1"/>
    </xf>
    <xf numFmtId="0" fontId="6" fillId="2" borderId="1" xfId="2" applyFont="1" applyFill="1" applyAlignment="1">
      <alignment horizontal="right" wrapText="1"/>
    </xf>
    <xf numFmtId="1" fontId="2" fillId="2" borderId="1" xfId="2" applyNumberFormat="1" applyFill="1"/>
    <xf numFmtId="165" fontId="2" fillId="2" borderId="1" xfId="1" applyNumberFormat="1" applyFont="1" applyFill="1" applyBorder="1" applyAlignment="1">
      <alignment horizontal="right"/>
    </xf>
    <xf numFmtId="1" fontId="7" fillId="2" borderId="1" xfId="2" applyNumberFormat="1" applyFont="1" applyFill="1"/>
    <xf numFmtId="165" fontId="7" fillId="2" borderId="1" xfId="1" applyNumberFormat="1" applyFont="1" applyFill="1" applyBorder="1" applyAlignment="1">
      <alignment horizontal="right"/>
    </xf>
    <xf numFmtId="1" fontId="7" fillId="2" borderId="1" xfId="2" applyNumberFormat="1" applyFont="1" applyFill="1" applyAlignment="1">
      <alignment horizontal="right"/>
    </xf>
    <xf numFmtId="3" fontId="2" fillId="0" borderId="1" xfId="2" applyNumberFormat="1" applyFill="1"/>
    <xf numFmtId="3" fontId="7" fillId="0" borderId="1" xfId="2" applyNumberFormat="1" applyFont="1" applyFill="1"/>
    <xf numFmtId="0" fontId="3" fillId="2" borderId="1" xfId="5" applyFont="1" applyFill="1" applyAlignment="1">
      <alignment vertical="top"/>
    </xf>
    <xf numFmtId="0" fontId="2" fillId="2" borderId="1" xfId="2" applyFont="1" applyFill="1" applyAlignment="1">
      <alignment wrapText="1"/>
    </xf>
    <xf numFmtId="164" fontId="2" fillId="0" borderId="1" xfId="2" applyNumberFormat="1" applyFill="1"/>
    <xf numFmtId="10" fontId="0" fillId="0" borderId="1" xfId="6" applyNumberFormat="1" applyFont="1" applyFill="1"/>
    <xf numFmtId="164" fontId="2" fillId="2" borderId="1" xfId="2" applyNumberFormat="1" applyFill="1"/>
    <xf numFmtId="164" fontId="2" fillId="2" borderId="1" xfId="2" applyNumberFormat="1" applyFont="1" applyFill="1"/>
    <xf numFmtId="0" fontId="2" fillId="2" borderId="1" xfId="2" applyFont="1" applyFill="1" applyAlignment="1">
      <alignment wrapText="1"/>
    </xf>
    <xf numFmtId="10" fontId="2" fillId="0" borderId="1" xfId="1" applyNumberFormat="1" applyFont="1" applyFill="1" applyBorder="1"/>
    <xf numFmtId="10" fontId="2" fillId="0" borderId="1" xfId="1" applyNumberFormat="1" applyFont="1" applyFill="1" applyBorder="1" applyAlignment="1">
      <alignment horizontal="right"/>
    </xf>
    <xf numFmtId="0" fontId="7" fillId="0" borderId="1" xfId="2" applyFont="1" applyFill="1"/>
    <xf numFmtId="164" fontId="7" fillId="0" borderId="1" xfId="2" applyNumberFormat="1" applyFont="1" applyFill="1"/>
    <xf numFmtId="10" fontId="7" fillId="0" borderId="1" xfId="1" applyNumberFormat="1" applyFont="1" applyFill="1" applyBorder="1" applyAlignment="1">
      <alignment horizontal="right"/>
    </xf>
    <xf numFmtId="10" fontId="12" fillId="0" borderId="1" xfId="1" applyNumberFormat="1" applyFont="1" applyFill="1" applyBorder="1"/>
    <xf numFmtId="10" fontId="12" fillId="0" borderId="1" xfId="1" applyNumberFormat="1" applyFont="1" applyFill="1" applyBorder="1" applyAlignment="1">
      <alignment horizontal="right"/>
    </xf>
    <xf numFmtId="10" fontId="12" fillId="0" borderId="1" xfId="6" applyNumberFormat="1" applyFont="1" applyFill="1"/>
    <xf numFmtId="0" fontId="4" fillId="2" borderId="2" xfId="2" applyFont="1" applyFill="1" applyBorder="1" applyAlignment="1">
      <alignment vertical="top" wrapText="1"/>
    </xf>
    <xf numFmtId="164" fontId="5" fillId="3" borderId="3" xfId="2" applyNumberFormat="1" applyFont="1" applyFill="1" applyBorder="1" applyAlignment="1">
      <alignment vertical="top"/>
    </xf>
    <xf numFmtId="164" fontId="5" fillId="3" borderId="3" xfId="2" applyNumberFormat="1" applyFont="1" applyFill="1" applyBorder="1" applyAlignment="1">
      <alignment vertical="top" wrapText="1"/>
    </xf>
    <xf numFmtId="0" fontId="2" fillId="2" borderId="1" xfId="2" applyFill="1" applyAlignment="1"/>
    <xf numFmtId="0" fontId="4" fillId="2" borderId="2" xfId="2" applyFont="1" applyFill="1" applyBorder="1" applyAlignment="1">
      <alignment vertical="top"/>
    </xf>
    <xf numFmtId="0" fontId="13" fillId="2" borderId="1" xfId="2" applyFont="1" applyFill="1" applyAlignment="1"/>
    <xf numFmtId="0" fontId="2" fillId="2" borderId="1" xfId="2" applyFont="1" applyFill="1" applyAlignment="1"/>
    <xf numFmtId="0" fontId="13" fillId="2" borderId="1" xfId="2" applyFont="1" applyFill="1"/>
    <xf numFmtId="164" fontId="14" fillId="0" borderId="1" xfId="2" applyNumberFormat="1" applyFont="1" applyFill="1"/>
    <xf numFmtId="49" fontId="2" fillId="0" borderId="1" xfId="2" applyNumberFormat="1" applyFont="1" applyFill="1"/>
    <xf numFmtId="164" fontId="14" fillId="2" borderId="1" xfId="2" applyNumberFormat="1" applyFont="1" applyFill="1"/>
    <xf numFmtId="0" fontId="14" fillId="2" borderId="1" xfId="2" applyFont="1" applyFill="1"/>
    <xf numFmtId="10" fontId="0" fillId="2" borderId="1" xfId="6" applyNumberFormat="1" applyFont="1" applyFill="1"/>
    <xf numFmtId="0" fontId="12" fillId="0" borderId="0" xfId="0" applyFont="1"/>
    <xf numFmtId="0" fontId="2" fillId="0" borderId="0" xfId="0" applyFont="1"/>
    <xf numFmtId="0" fontId="2" fillId="2" borderId="1" xfId="2" applyFont="1" applyFill="1" applyAlignment="1">
      <alignment wrapText="1"/>
    </xf>
    <xf numFmtId="0" fontId="2" fillId="2" borderId="1" xfId="2" applyFill="1"/>
    <xf numFmtId="0" fontId="0" fillId="0" borderId="0" xfId="0" applyAlignment="1">
      <alignment wrapText="1"/>
    </xf>
    <xf numFmtId="0" fontId="2" fillId="0" borderId="1" xfId="2" quotePrefix="1" applyFont="1" applyFill="1" applyAlignment="1">
      <alignment wrapText="1"/>
    </xf>
    <xf numFmtId="0" fontId="2" fillId="0" borderId="1" xfId="2" applyFont="1" applyAlignment="1">
      <alignment wrapText="1"/>
    </xf>
    <xf numFmtId="0" fontId="2" fillId="0" borderId="1" xfId="2" applyFont="1"/>
    <xf numFmtId="0" fontId="2" fillId="0" borderId="1" xfId="2" applyFont="1" applyFill="1"/>
    <xf numFmtId="165" fontId="0" fillId="2" borderId="1" xfId="6" applyNumberFormat="1" applyFont="1" applyFill="1"/>
    <xf numFmtId="10" fontId="2" fillId="2" borderId="1" xfId="1" applyNumberFormat="1" applyFont="1" applyFill="1" applyBorder="1"/>
    <xf numFmtId="165" fontId="0" fillId="2" borderId="1" xfId="1" applyNumberFormat="1" applyFont="1" applyFill="1" applyBorder="1"/>
    <xf numFmtId="0" fontId="2" fillId="2" borderId="1" xfId="2" applyFill="1"/>
    <xf numFmtId="0" fontId="0" fillId="2" borderId="0" xfId="0" applyFill="1"/>
    <xf numFmtId="0" fontId="0" fillId="2" borderId="0" xfId="0" applyFill="1" applyAlignment="1">
      <alignment wrapText="1"/>
    </xf>
    <xf numFmtId="0" fontId="0" fillId="0" borderId="0" xfId="0" applyFill="1" applyAlignment="1">
      <alignment wrapText="1"/>
    </xf>
    <xf numFmtId="0" fontId="12" fillId="0" borderId="0" xfId="0" applyFont="1" applyFill="1" applyAlignment="1">
      <alignment wrapText="1"/>
    </xf>
    <xf numFmtId="165" fontId="12" fillId="0" borderId="0" xfId="1" applyNumberFormat="1" applyFont="1" applyFill="1"/>
    <xf numFmtId="0" fontId="0" fillId="0" borderId="0" xfId="0" applyFill="1"/>
    <xf numFmtId="165" fontId="0" fillId="0" borderId="0" xfId="1" applyNumberFormat="1" applyFont="1" applyFill="1"/>
    <xf numFmtId="0" fontId="0" fillId="0" borderId="0" xfId="0" applyFill="1" applyAlignment="1">
      <alignment horizontal="right"/>
    </xf>
    <xf numFmtId="3" fontId="12" fillId="0" borderId="0" xfId="0" applyNumberFormat="1" applyFont="1" applyFill="1"/>
    <xf numFmtId="3" fontId="0" fillId="0" borderId="0" xfId="0" applyNumberFormat="1" applyFill="1"/>
    <xf numFmtId="0" fontId="0" fillId="2" borderId="0" xfId="0" applyFill="1" applyAlignment="1"/>
    <xf numFmtId="0" fontId="15" fillId="2" borderId="0" xfId="0" applyFont="1" applyFill="1" applyAlignment="1"/>
    <xf numFmtId="0" fontId="0" fillId="0" borderId="0" xfId="0" applyFill="1" applyAlignment="1"/>
    <xf numFmtId="0" fontId="12" fillId="0" borderId="0" xfId="0" applyFont="1" applyFill="1" applyAlignment="1"/>
    <xf numFmtId="0" fontId="15" fillId="0" borderId="0" xfId="0" applyFont="1" applyFill="1" applyAlignment="1"/>
    <xf numFmtId="0" fontId="0" fillId="0" borderId="0" xfId="0" applyAlignment="1"/>
    <xf numFmtId="0" fontId="8" fillId="0" borderId="1" xfId="3" applyFill="1" applyBorder="1" applyAlignment="1">
      <alignment vertical="top" wrapText="1"/>
    </xf>
    <xf numFmtId="0" fontId="0" fillId="4" borderId="0" xfId="0" applyFill="1" applyAlignment="1"/>
    <xf numFmtId="0" fontId="8" fillId="2" borderId="1" xfId="3" applyFill="1" applyBorder="1" applyAlignment="1">
      <alignment vertical="top"/>
    </xf>
    <xf numFmtId="0" fontId="2" fillId="2" borderId="1" xfId="2" applyFill="1" applyAlignment="1">
      <alignment vertical="top"/>
    </xf>
    <xf numFmtId="0" fontId="2" fillId="2" borderId="1" xfId="2" applyFont="1" applyFill="1" applyAlignment="1">
      <alignment vertical="top"/>
    </xf>
    <xf numFmtId="0" fontId="2" fillId="2" borderId="1" xfId="2" applyFill="1"/>
    <xf numFmtId="0" fontId="15" fillId="2" borderId="0" xfId="0" applyFont="1" applyFill="1"/>
    <xf numFmtId="0" fontId="12" fillId="0" borderId="0" xfId="0" applyFont="1" applyFill="1"/>
    <xf numFmtId="0" fontId="16" fillId="0" borderId="0" xfId="0" applyFont="1" applyFill="1"/>
    <xf numFmtId="3" fontId="16" fillId="0" borderId="0" xfId="0" applyNumberFormat="1" applyFont="1" applyFill="1"/>
    <xf numFmtId="0" fontId="1" fillId="2" borderId="1" xfId="7" applyFill="1"/>
    <xf numFmtId="0" fontId="1" fillId="2" borderId="1" xfId="7" applyFill="1" applyAlignment="1"/>
    <xf numFmtId="0" fontId="1" fillId="2" borderId="4" xfId="7" applyFill="1" applyBorder="1"/>
    <xf numFmtId="0" fontId="10" fillId="2" borderId="5" xfId="4" applyFont="1" applyFill="1" applyBorder="1" applyAlignment="1">
      <alignment horizontal="center"/>
    </xf>
    <xf numFmtId="0" fontId="1" fillId="2" borderId="6" xfId="7" applyFill="1" applyBorder="1"/>
    <xf numFmtId="0" fontId="1" fillId="2" borderId="7" xfId="7" applyFill="1" applyBorder="1"/>
    <xf numFmtId="0" fontId="17" fillId="2" borderId="1" xfId="4" applyFont="1" applyFill="1" applyBorder="1" applyAlignment="1">
      <alignment horizontal="center"/>
    </xf>
    <xf numFmtId="0" fontId="1" fillId="2" borderId="8" xfId="7" applyFill="1" applyBorder="1"/>
    <xf numFmtId="0" fontId="18" fillId="2" borderId="1" xfId="4" applyFont="1" applyFill="1" applyBorder="1" applyAlignment="1">
      <alignment vertical="top" wrapText="1"/>
    </xf>
    <xf numFmtId="0" fontId="18" fillId="2" borderId="1" xfId="4" applyFont="1" applyFill="1" applyBorder="1" applyAlignment="1">
      <alignment vertical="top"/>
    </xf>
    <xf numFmtId="0" fontId="18" fillId="2" borderId="1" xfId="7" applyFont="1" applyFill="1" applyBorder="1" applyAlignment="1">
      <alignment vertical="top" wrapText="1"/>
    </xf>
    <xf numFmtId="0" fontId="20" fillId="2" borderId="1" xfId="7" applyFont="1" applyFill="1" applyBorder="1" applyAlignment="1">
      <alignment vertical="top"/>
    </xf>
    <xf numFmtId="0" fontId="18" fillId="2" borderId="1" xfId="4" applyFont="1" applyFill="1" applyBorder="1" applyAlignment="1">
      <alignment horizontal="left" vertical="top"/>
    </xf>
    <xf numFmtId="0" fontId="1" fillId="2" borderId="9" xfId="7" applyFill="1" applyBorder="1"/>
    <xf numFmtId="0" fontId="1" fillId="2" borderId="10" xfId="7" applyFill="1" applyBorder="1" applyAlignment="1"/>
    <xf numFmtId="0" fontId="1" fillId="2" borderId="11" xfId="7" applyFill="1" applyBorder="1"/>
    <xf numFmtId="0" fontId="9" fillId="2" borderId="1" xfId="4" applyFill="1" applyAlignment="1">
      <alignment horizontal="left"/>
    </xf>
    <xf numFmtId="3" fontId="2" fillId="0" borderId="1" xfId="2" applyNumberFormat="1" applyFont="1" applyFill="1"/>
    <xf numFmtId="0" fontId="7" fillId="0" borderId="1" xfId="2" applyFont="1" applyFill="1" applyAlignment="1">
      <alignment wrapText="1"/>
    </xf>
    <xf numFmtId="0" fontId="2" fillId="0" borderId="3" xfId="2" applyNumberFormat="1" applyFont="1" applyFill="1" applyBorder="1" applyAlignment="1"/>
    <xf numFmtId="0" fontId="7" fillId="0" borderId="12" xfId="2" applyNumberFormat="1" applyFont="1" applyFill="1" applyBorder="1" applyAlignment="1">
      <alignment wrapText="1"/>
    </xf>
    <xf numFmtId="3" fontId="7" fillId="0" borderId="1" xfId="2" applyNumberFormat="1" applyFont="1" applyFill="1" applyBorder="1"/>
    <xf numFmtId="0" fontId="3" fillId="2" borderId="1" xfId="2" applyFont="1" applyFill="1" applyAlignment="1"/>
    <xf numFmtId="165" fontId="2" fillId="0" borderId="1" xfId="1" applyNumberFormat="1" applyFont="1" applyFill="1" applyBorder="1" applyAlignment="1">
      <alignment horizontal="right"/>
    </xf>
    <xf numFmtId="165" fontId="7" fillId="0" borderId="1" xfId="1" applyNumberFormat="1" applyFont="1" applyFill="1" applyBorder="1" applyAlignment="1">
      <alignment horizontal="right"/>
    </xf>
    <xf numFmtId="164" fontId="0" fillId="0" borderId="1" xfId="6" applyNumberFormat="1" applyFont="1" applyFill="1"/>
    <xf numFmtId="0" fontId="3" fillId="2" borderId="1" xfId="5" applyFont="1" applyFill="1" applyAlignment="1">
      <alignment vertical="top" wrapText="1"/>
    </xf>
    <xf numFmtId="0" fontId="18" fillId="2" borderId="1" xfId="4" applyFont="1" applyFill="1" applyBorder="1" applyAlignment="1">
      <alignment horizontal="left" vertical="top" wrapText="1"/>
    </xf>
    <xf numFmtId="0" fontId="19" fillId="2" borderId="1" xfId="7" applyFont="1" applyFill="1" applyBorder="1" applyAlignment="1">
      <alignment vertical="top" wrapText="1"/>
    </xf>
    <xf numFmtId="0" fontId="3" fillId="2" borderId="1" xfId="2" applyFont="1" applyFill="1"/>
    <xf numFmtId="0" fontId="6" fillId="2" borderId="1" xfId="2" applyFont="1" applyFill="1" applyAlignment="1">
      <alignment wrapText="1"/>
    </xf>
    <xf numFmtId="0" fontId="6" fillId="2" borderId="1" xfId="2" applyFont="1" applyFill="1"/>
    <xf numFmtId="0" fontId="2" fillId="2" borderId="1" xfId="2" applyFont="1" applyFill="1" applyAlignment="1">
      <alignment horizontal="left" wrapText="1"/>
    </xf>
    <xf numFmtId="0" fontId="3" fillId="2" borderId="1" xfId="2"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left" wrapText="1"/>
    </xf>
    <xf numFmtId="0" fontId="3" fillId="2" borderId="1" xfId="2" applyFont="1" applyFill="1" applyAlignment="1">
      <alignment wrapText="1"/>
    </xf>
    <xf numFmtId="0" fontId="2" fillId="2" borderId="1" xfId="2" applyFont="1" applyFill="1" applyAlignment="1">
      <alignment wrapText="1"/>
    </xf>
    <xf numFmtId="0" fontId="2" fillId="2" borderId="1" xfId="2" applyFill="1"/>
  </cellXfs>
  <cellStyles count="8">
    <cellStyle name="Hyperlink" xfId="3" builtinId="8"/>
    <cellStyle name="Hyperlink 2" xfId="5" xr:uid="{889ABD24-7270-454F-B13E-FEBAEDA0E7CE}"/>
    <cellStyle name="Normal" xfId="0" builtinId="0"/>
    <cellStyle name="Normal 2" xfId="2" xr:uid="{71670EEE-AC94-4ACD-877A-B332611F3126}"/>
    <cellStyle name="Normal 2 2" xfId="7" xr:uid="{A715CA30-684B-4483-8A98-FB531B89E236}"/>
    <cellStyle name="Normal 4" xfId="4" xr:uid="{4C915958-0D50-488F-B784-991F665A0B32}"/>
    <cellStyle name="Percent" xfId="1" builtinId="5"/>
    <cellStyle name="Percent 2" xfId="6" xr:uid="{B8C26DC3-F01B-47D3-B369-31C249236A74}"/>
  </cellStyles>
  <dxfs count="103">
    <dxf>
      <numFmt numFmtId="3" formatCode="#,##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3" formatCode="#,##0"/>
    </dxf>
    <dxf>
      <numFmt numFmtId="165" formatCode="0.0%"/>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dxf>
    <dxf>
      <numFmt numFmtId="3" formatCode="#,##0"/>
      <fill>
        <patternFill patternType="none">
          <fgColor indexed="64"/>
          <bgColor indexed="65"/>
        </patternFill>
      </fill>
    </dxf>
    <dxf>
      <font>
        <b val="0"/>
        <i/>
        <strike val="0"/>
        <condense val="0"/>
        <extend val="0"/>
        <outline val="0"/>
        <shadow val="0"/>
        <u val="none"/>
        <vertAlign val="baseline"/>
        <sz val="11"/>
        <color theme="1"/>
        <name val="Calibri"/>
        <family val="2"/>
        <scheme val="minor"/>
      </font>
      <fill>
        <patternFill patternType="none">
          <fgColor indexed="64"/>
          <bgColor indexed="65"/>
        </patternFill>
      </fill>
    </dxf>
    <dxf>
      <fill>
        <patternFill patternType="none">
          <fgColor indexed="64"/>
          <bgColor indexed="65"/>
        </patternFill>
      </fill>
    </dxf>
    <dxf>
      <font>
        <b val="0"/>
        <i/>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ont>
        <b val="0"/>
        <i/>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ont>
        <b val="0"/>
        <i/>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
      <numFmt numFmtId="165" formatCode="0.0%"/>
      <fill>
        <patternFill patternType="none">
          <fgColor indexed="64"/>
          <bgColor auto="1"/>
        </patternFill>
      </fill>
      <alignment horizontal="right" vertical="bottom" textRotation="0" indent="0" justifyLastLine="0" shrinkToFit="0" readingOrder="0"/>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auto="1"/>
        </patternFill>
      </fill>
    </dxf>
    <dxf>
      <numFmt numFmtId="3" formatCode="#,##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D407B7-4A20-43AF-97E8-D11A2EF59B2E}" name="Table1" displayName="Table1" ref="B6:H35" headerRowDxfId="102" dataDxfId="101" totalsRowDxfId="100">
  <autoFilter ref="B6:H35" xr:uid="{5FDE678E-A32F-4CDC-8FCA-258C47CB50C9}"/>
  <tableColumns count="7">
    <tableColumn id="1" xr3:uid="{66173500-1276-4D82-B487-767D556468F8}" name="Pressures" totalsRowLabel="Total" dataDxfId="99"/>
    <tableColumn id="2" xr3:uid="{6DC7D1CE-A70C-4872-B890-0891F5C6CBB2}" name="April" dataDxfId="98">
      <calculatedColumnFormula>SUMIFS(A.9a!C:C,A.9a!$B:$B,Table1[[#This Row],[Pressures]],A.9a!$A:$A,'Table A.9'!$C$4)</calculatedColumnFormula>
    </tableColumn>
    <tableColumn id="3" xr3:uid="{03DB8412-4791-4088-843D-D60E5CC44F2F}" name="May" dataDxfId="97">
      <calculatedColumnFormula>SUMIFS(A.9!D:D,A.9!$B:$B,Table1[[#This Row],[Pressures]],A.9!$A:$A,'Table A.9'!$C$4)</calculatedColumnFormula>
    </tableColumn>
    <tableColumn id="4" xr3:uid="{53097A02-E995-4786-934E-48C046E7F84C}" name="June" dataDxfId="96">
      <calculatedColumnFormula>SUMIFS(A.9!E:E,A.9!$B:$B,Table1[[#This Row],[Pressures]],A.9!$A:$A,'Table A.9'!$C$4)</calculatedColumnFormula>
    </tableColumn>
    <tableColumn id="6" xr3:uid="{D62A4E0B-CFDC-4F29-B30D-F7EB08E7D414}" name="July" dataDxfId="95">
      <calculatedColumnFormula>SUMIFS(A.9!F:F,A.9!$B:$B,Table1[[#This Row],[Pressures]],A.9!$A:$A,'Table A.9'!$C$4)</calculatedColumnFormula>
    </tableColumn>
    <tableColumn id="7" xr3:uid="{6E9AC9D0-DCB4-4EB6-80B8-CA9031BF013A}" name="2020-21" dataDxfId="94">
      <calculatedColumnFormula>SUMIFS(A.9!G:G,A.9!$B:$B,Table1[[#This Row],[Pressures]],A.9!$A:$A,'Table A.9'!$C$4)</calculatedColumnFormula>
    </tableColumn>
    <tableColumn id="5" xr3:uid="{C5513E3F-E4D7-4913-8103-B2905C19A2F4}" name="% of item" dataDxfId="93" dataCellStyle="Percent">
      <calculatedColumnFormula>IF(SUMIFS(A.9!H:H,A.9!$B:$B,Table1[[#This Row],[Pressures]],A.9!$A:$A,'Table A.9'!$C$4)=0,"n/a",SUMIFS(A.9!H:H,A.9!$B:$B,Table1[[#This Row],[Pressures]],A.9!$A:$A,'Table A.9'!$C$4))</calculatedColumnFormula>
    </tableColumn>
  </tableColumns>
  <tableStyleInfo name="TableStyleLight2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33FA6A-03D8-4BA4-82A3-EE850109FDC5}" name="Table13456" displayName="Table13456" ref="B7:E17" headerRowDxfId="11" dataDxfId="10" totalsRowDxfId="9">
  <autoFilter ref="B7:E17" xr:uid="{5FDE678E-A32F-4CDC-8FCA-258C47CB50C9}"/>
  <tableColumns count="4">
    <tableColumn id="1" xr3:uid="{43189C22-2D9C-45C7-B993-10AAD4945174}" name="Breakdown" totalsRowLabel="Total" dataDxfId="8"/>
    <tableColumn id="2" xr3:uid="{CCBA8782-F3EE-4B82-8AAD-AD863D150821}" name="Spending pressures" dataDxfId="7">
      <calculatedColumnFormula>SUMIFS(INDIRECT(C$6),A.18!$A:$A,'Table A.18'!$C$4,A.18!$B:$B,'Table A.18'!$B8)</calculatedColumnFormula>
    </tableColumn>
    <tableColumn id="3" xr3:uid="{0A825B3B-F128-4911-B510-1CB69D93A481}" name="Non-tax income pressures" dataDxfId="6" dataCellStyle="Percent">
      <calculatedColumnFormula>SUMIFS(INDIRECT(D$6),A.18!$A:$A,'Table A.18'!$C$4,A.18!$B:$B,'Table A.18'!$B8)</calculatedColumnFormula>
    </tableColumn>
    <tableColumn id="4" xr3:uid="{29E1E73E-E28C-4F69-A2FF-E748501B196F}" name="Total pressures" dataDxfId="5" dataCellStyle="Percent">
      <calculatedColumnFormula>SUM(Table13456[[#This Row],[Spending pressures]:[Non-tax income pressures]])</calculatedColumnFormula>
    </tableColumn>
  </tableColumns>
  <tableStyleInfo name="TableStyleLight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CAB146-EFAB-42D5-B127-65D143AEF92C}" name="Table137" displayName="Table137" ref="B6:C18" headerRowDxfId="4" dataDxfId="3" totalsRowDxfId="2">
  <autoFilter ref="B6:C18" xr:uid="{5FDE678E-A32F-4CDC-8FCA-258C47CB50C9}"/>
  <tableColumns count="2">
    <tableColumn id="1" xr3:uid="{FBAEC8F9-ECD7-4BFB-AF05-C40F268BCA39}" name="Column1" totalsRowLabel="Total" dataDxfId="1"/>
    <tableColumn id="2" xr3:uid="{72A5E1CD-8BA2-4F54-BA69-0CA0DC0E91E4}" name="Cash (£s millions)" dataDxfId="0">
      <calculatedColumnFormula>VLOOKUP(C$4,A.19!A:O,MATCH(Table137[[#This Row],[Column1]],A.19!#REF!,0),FALSE)</calculatedColumnFormula>
    </tableColumn>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CF08B-659D-4238-B9AE-6CACF904F4B4}" name="Table13" displayName="Table13" ref="B6:E35" headerRowDxfId="92" dataDxfId="91" totalsRowDxfId="90">
  <autoFilter ref="B6:E35" xr:uid="{5FDE678E-A32F-4CDC-8FCA-258C47CB50C9}"/>
  <tableColumns count="4">
    <tableColumn id="1" xr3:uid="{A5D9F3A5-C8BD-4FC5-ADF8-5A87996C6145}" name="Pressures" totalsRowLabel="Total" dataDxfId="89"/>
    <tableColumn id="2" xr3:uid="{79CA4ECC-E459-4066-949D-867E5A79BA71}" name="May" dataDxfId="88"/>
    <tableColumn id="3" xr3:uid="{CEF30D81-A10C-43F0-B633-BA564C03059E}" name="June" dataDxfId="87"/>
    <tableColumn id="4" xr3:uid="{DF701EAA-FCBE-4A07-AF2D-8FD2441E180B}" name="July" dataDxfId="8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AE1658-99E1-46BF-8F8A-B46B9EFEBCB8}" name="Table7" displayName="Table7" ref="B4:K30" totalsRowShown="0" headerRowDxfId="85" dataDxfId="84">
  <autoFilter ref="B4:K30" xr:uid="{00E06786-7FF8-46D5-A775-B6105BA662EA}"/>
  <tableColumns count="10">
    <tableColumn id="1" xr3:uid="{32D935F1-2547-41A4-A770-B11FF0525E19}" name="£ millions" dataDxfId="83"/>
    <tableColumn id="2" xr3:uid="{190EB25A-08F0-403A-9C2C-147E6955CE1F}" name="2018-19" dataDxfId="82"/>
    <tableColumn id="3" xr3:uid="{F31B3AD0-B3DD-487E-9614-C02BDDE17367}" name="2019-20" dataDxfId="81"/>
    <tableColumn id="4" xr3:uid="{F575E299-6052-4914-AA34-5C7280C224EC}" name="2020-21" dataDxfId="80"/>
    <tableColumn id="5" xr3:uid="{D4B551C6-F483-44CD-8064-30E94BCFC4EF}" name="2021-22" dataDxfId="79"/>
    <tableColumn id="6" xr3:uid="{30282E05-CA90-40C3-8DAB-3082B985988B}" name="2022-23" dataDxfId="78"/>
    <tableColumn id="7" xr3:uid="{C91D9CF3-DBE2-475C-811A-2649CD09DE5A}" name="2023-24" dataDxfId="77"/>
    <tableColumn id="8" xr3:uid="{99A7636D-AAB9-4291-8A01-C849255B179A}" name="2024-25" dataDxfId="76"/>
    <tableColumn id="9" xr3:uid="{1101A074-6FAE-4DEC-AA9C-CEEDE65D062B}" name="Nominal change since 2019-20" dataDxfId="75"/>
    <tableColumn id="10" xr3:uid="{6A158272-B330-4889-888B-507F3186C3A1}" name="Real-terms change since 2019-20" dataDxfId="74"/>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83848F-23D0-4C21-BBDF-7BDA51B4B503}" name="Table7910" displayName="Table7910" ref="B4:K30" totalsRowShown="0" headerRowDxfId="73" dataDxfId="72">
  <autoFilter ref="B4:K30" xr:uid="{00E06786-7FF8-46D5-A775-B6105BA662EA}"/>
  <tableColumns count="10">
    <tableColumn id="1" xr3:uid="{A759BC0F-4055-4DE4-A4AD-8A23F73A0195}" name="£ millions" dataDxfId="71"/>
    <tableColumn id="2" xr3:uid="{A3B57C62-9AEF-41DC-91B6-DBCE55AE7585}" name="2018-19" dataDxfId="70"/>
    <tableColumn id="3" xr3:uid="{ED511238-DAB1-4CAE-AC5D-F784E14F7E5A}" name="2019-20" dataDxfId="69"/>
    <tableColumn id="4" xr3:uid="{C32EFB69-E71C-49B8-B6A4-CE24A12B66B8}" name="2020-21" dataDxfId="68"/>
    <tableColumn id="5" xr3:uid="{CBEF4453-CC8B-4CB0-B5E1-624DE9FBDB0F}" name="2021-22" dataDxfId="67"/>
    <tableColumn id="6" xr3:uid="{42647B46-6865-442A-85F9-DDCD41A83492}" name="2022-23" dataDxfId="66"/>
    <tableColumn id="7" xr3:uid="{1AA58148-D621-4094-8883-9F7D120C92B9}" name="2023-24" dataDxfId="65"/>
    <tableColumn id="8" xr3:uid="{5EFCF82A-BB4E-4050-9AB7-7C706D318C9A}" name="2024-25" dataDxfId="64"/>
    <tableColumn id="9" xr3:uid="{B30175B9-B9B6-470E-B604-0DA96F33F27D}" name="Nominal change since 2019-20" dataDxfId="63"/>
    <tableColumn id="10" xr3:uid="{C2EFBF34-4406-4925-9906-C571272D602D}" name="Real-terms change since 2019-20" dataDxfId="62"/>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568CD5D-F8A3-4636-B456-8D835BA3375D}" name="Table79" displayName="Table79" ref="B4:K30" totalsRowShown="0" headerRowDxfId="61" dataDxfId="60">
  <autoFilter ref="B4:K30" xr:uid="{00E06786-7FF8-46D5-A775-B6105BA662EA}"/>
  <tableColumns count="10">
    <tableColumn id="1" xr3:uid="{98B93462-FD6F-4783-94CC-18D701D90708}" name="£ millions" dataDxfId="59"/>
    <tableColumn id="2" xr3:uid="{494F6D60-419A-498D-A856-8A9DF5F0DEFC}" name="2018-19" dataDxfId="58"/>
    <tableColumn id="3" xr3:uid="{EEF57EDF-8C9F-473F-8F4B-F4478B07F745}" name="2019-20" dataDxfId="57"/>
    <tableColumn id="4" xr3:uid="{C66CDE5F-83DD-40BF-8A47-951045225DB5}" name="2020-21" dataDxfId="56"/>
    <tableColumn id="5" xr3:uid="{D5853E88-8AD7-43E8-A74E-A3DCE8DA7A90}" name="2021-22" dataDxfId="55"/>
    <tableColumn id="6" xr3:uid="{977A8D07-02E2-414A-B362-1F83EC40D249}" name="2022-23" dataDxfId="54"/>
    <tableColumn id="7" xr3:uid="{684F5669-298C-4F56-AC1E-6752E6E1CAEB}" name="2023-24" dataDxfId="53"/>
    <tableColumn id="8" xr3:uid="{A17C0EB0-0C01-4056-AE96-402117FF4117}" name="2024-25" dataDxfId="52"/>
    <tableColumn id="9" xr3:uid="{20802324-C66F-4988-939A-8CDFA896BC39}" name="Nominal change since 2019-20" dataDxfId="51"/>
    <tableColumn id="10" xr3:uid="{471BDD63-D115-4399-832D-F33708435713}" name="Real-terms change since 2019-20" dataDxfId="50"/>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EB5E9D-F149-40BA-9EA7-03082232FCBC}" name="Table6" displayName="Table6" ref="B4:I21" totalsRowShown="0" headerRowDxfId="49" dataDxfId="48">
  <autoFilter ref="B4:I21" xr:uid="{51006B34-7CC8-4F1A-A5E5-EFA6718ED758}"/>
  <tableColumns count="8">
    <tableColumn id="1" xr3:uid="{BBE3EFED-12CC-4EE3-8F76-BC9AFC198C93}" name="Scenario" dataDxfId="47"/>
    <tableColumn id="2" xr3:uid="{4A696C8C-4CFD-441E-AF56-050040566282}" name="Component" dataDxfId="46"/>
    <tableColumn id="3" xr3:uid="{FF79701D-CB6E-4FB1-B8C5-EBF88F1D0628}" name="2019-20" dataDxfId="45"/>
    <tableColumn id="4" xr3:uid="{A5553995-53F1-4D9A-B19B-04267766E9AA}" name="2020-21" dataDxfId="44"/>
    <tableColumn id="5" xr3:uid="{5419CFFC-BDF4-4743-A1EE-5A85CF4D15CE}" name="2021-22" dataDxfId="43"/>
    <tableColumn id="6" xr3:uid="{72B4F636-9985-4BEE-A0E5-7EC4D26754D1}" name="2022-23" dataDxfId="42"/>
    <tableColumn id="7" xr3:uid="{1DF8C999-07C0-4139-8C1C-7C1E6DC4FB6C}" name="2023-24" dataDxfId="41"/>
    <tableColumn id="8" xr3:uid="{3AD81FF9-DD2F-42D4-9E6B-D999958F6A56}" name="2024-25" dataDxfId="40"/>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38DC6C8-F34F-484C-BA66-921EBAA8B56B}" name="Table611" displayName="Table611" ref="B4:H15" totalsRowShown="0" headerRowDxfId="39" dataDxfId="38">
  <autoFilter ref="B4:H15" xr:uid="{3E2CD831-5A35-46C9-A8BE-96AB559662FC}"/>
  <tableColumns count="7">
    <tableColumn id="1" xr3:uid="{A95E10E0-6871-49D9-B8BC-78AEC95A8BAF}" name="Scenario" dataDxfId="37"/>
    <tableColumn id="2" xr3:uid="{E5F0196F-8B57-4BD8-AEB2-54284863B578}" name="Component" dataDxfId="36"/>
    <tableColumn id="4" xr3:uid="{F86493B8-BE59-4BA3-A07D-D269C4C9F0C3}" name="2020-21" dataDxfId="35"/>
    <tableColumn id="5" xr3:uid="{5F7298ED-7824-495F-A83A-A7037B5A8515}" name="2021-22" dataDxfId="34"/>
    <tableColumn id="6" xr3:uid="{7D335FE3-6336-4304-8106-8DD15A4D0379}" name="2022-23" dataDxfId="33"/>
    <tableColumn id="7" xr3:uid="{3AE9BE3F-6273-4AB1-9699-D252D5309A09}" name="2023-24" dataDxfId="32"/>
    <tableColumn id="8" xr3:uid="{AC4AB037-EB2A-4A3E-AF58-CD8EE12C4981}" name="2024-25" dataDxfId="31"/>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D9CE7DC-E18D-4BE5-BCF5-D85194A56C57}" name="Table11" displayName="Table11" ref="B4:I27" totalsRowShown="0" headerRowDxfId="30" dataDxfId="29">
  <autoFilter ref="B4:I27" xr:uid="{D161EDD0-03C9-4F1E-B7E6-87CBAC351D00}"/>
  <tableColumns count="8">
    <tableColumn id="1" xr3:uid="{C0BE7D66-DF71-435E-A3DA-7D6069C1D7F5}" name="Scenario" dataDxfId="28"/>
    <tableColumn id="2" xr3:uid="{50E7AF78-834F-4FC8-888D-AF4E2FF29738}" name="Income" dataDxfId="27"/>
    <tableColumn id="3" xr3:uid="{CCA6D163-4EE4-413E-B8CD-B20B733134E4}" name="2020-21" dataDxfId="26"/>
    <tableColumn id="4" xr3:uid="{03B9C05E-3DC8-4AE8-840B-87ECB529AD61}" name="2021-22" dataDxfId="25"/>
    <tableColumn id="5" xr3:uid="{3A1A65F1-7776-4381-94BF-BA6644073D69}" name="2022-23" dataDxfId="24"/>
    <tableColumn id="6" xr3:uid="{E190F03D-E00C-40F4-A935-F6C1DA377DF8}" name="2023-24" dataDxfId="23"/>
    <tableColumn id="7" xr3:uid="{16E45FE4-9849-4CC2-96B8-A1B53D472FC2}" name="2024-25" dataDxfId="22"/>
    <tableColumn id="8" xr3:uid="{70BDD3B1-3DD6-4CCB-AC92-E918DAE2EAFB}" name="Average annual loss over August 2020 - March 2021" dataDxfId="21"/>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3D73AF-DF10-4BF3-9EF7-4C0E01F444CF}" name="Table134" displayName="Table134" ref="B6:E27" headerRowDxfId="20" dataDxfId="19" totalsRowDxfId="18">
  <autoFilter ref="B6:E27" xr:uid="{5FDE678E-A32F-4CDC-8FCA-258C47CB50C9}"/>
  <tableColumns count="4">
    <tableColumn id="1" xr3:uid="{D8E9E9F4-97E9-4C0D-A0DD-9D928EAB2444}" name="Pressures" totalsRowLabel="Total" dataDxfId="17"/>
    <tableColumn id="2" xr3:uid="{012DFD7D-DD09-44D9-BC33-DD0085EF2544}" name="Per capita (£)" dataDxfId="16">
      <calculatedColumnFormula>SUMIFS(A.17!C:C,A.17!$B:$B,Table134[[#This Row],[Pressures]],A.17!$A:$A,'Table A.17'!$C$4)</calculatedColumnFormula>
    </tableColumn>
    <tableColumn id="3" xr3:uid="{4706FB8A-B8F1-4596-A9C0-180F5743D25E}" name="% of item" dataDxfId="15" dataCellStyle="Percent">
      <calculatedColumnFormula>SUMIFS(A.17!D:D,A.17!$B:$B,Table134[[#This Row],[Pressures]],A.17!$A:$A,'Table A.17'!$C$4)</calculatedColumnFormula>
    </tableColumn>
    <tableColumn id="4" xr3:uid="{473EE7C4-F6ED-43F5-AD1F-D2E884CA8083}" name="% of adjusted revenue expenditure" dataDxfId="14" dataCellStyle="Percent">
      <calculatedColumnFormula>SUMIFS(A.17!E:E,A.17!$B:$B,Table134[[#This Row],[Pressures]],A.17!$A:$A,'Table A.17'!$C$4)</calculatedColumnFormula>
    </tableColumn>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449F-3579-40A9-99BD-45EEDBB4C537}">
  <sheetPr>
    <tabColor theme="9" tint="-0.24994659260841701"/>
  </sheetPr>
  <dimension ref="B1:D24"/>
  <sheetViews>
    <sheetView tabSelected="1" workbookViewId="0">
      <selection activeCell="C2" sqref="C2"/>
    </sheetView>
  </sheetViews>
  <sheetFormatPr defaultRowHeight="15" x14ac:dyDescent="0.25"/>
  <cols>
    <col min="1" max="1" width="6.85546875" style="97" customWidth="1"/>
    <col min="2" max="2" width="5.7109375" style="97" customWidth="1"/>
    <col min="3" max="3" width="112.5703125" style="98" customWidth="1"/>
    <col min="4" max="4" width="5.7109375" style="97" customWidth="1"/>
    <col min="5" max="16384" width="9.140625" style="97"/>
  </cols>
  <sheetData>
    <row r="1" spans="2:4" ht="11.25" customHeight="1" x14ac:dyDescent="0.25"/>
    <row r="2" spans="2:4" ht="34.15" customHeight="1" x14ac:dyDescent="0.4">
      <c r="B2" s="99"/>
      <c r="C2" s="100" t="s">
        <v>233</v>
      </c>
      <c r="D2" s="101"/>
    </row>
    <row r="3" spans="2:4" ht="30.6" customHeight="1" x14ac:dyDescent="0.4">
      <c r="B3" s="102"/>
      <c r="C3" s="103" t="s">
        <v>242</v>
      </c>
      <c r="D3" s="104"/>
    </row>
    <row r="4" spans="2:4" ht="15.75" customHeight="1" x14ac:dyDescent="0.4">
      <c r="B4" s="102"/>
      <c r="C4" s="103"/>
      <c r="D4" s="104"/>
    </row>
    <row r="5" spans="2:4" ht="30.75" customHeight="1" x14ac:dyDescent="0.25">
      <c r="B5" s="102"/>
      <c r="C5" s="105" t="s">
        <v>243</v>
      </c>
      <c r="D5" s="104"/>
    </row>
    <row r="6" spans="2:4" ht="12.75" customHeight="1" x14ac:dyDescent="0.25">
      <c r="B6" s="102"/>
      <c r="C6" s="106"/>
      <c r="D6" s="104"/>
    </row>
    <row r="7" spans="2:4" ht="60.75" customHeight="1" x14ac:dyDescent="0.25">
      <c r="B7" s="102"/>
      <c r="C7" s="105" t="s">
        <v>234</v>
      </c>
      <c r="D7" s="104"/>
    </row>
    <row r="8" spans="2:4" ht="12.75" customHeight="1" x14ac:dyDescent="0.25">
      <c r="B8" s="102"/>
      <c r="C8" s="105"/>
      <c r="D8" s="104"/>
    </row>
    <row r="9" spans="2:4" ht="48" customHeight="1" x14ac:dyDescent="0.25">
      <c r="B9" s="102"/>
      <c r="C9" s="105" t="s">
        <v>235</v>
      </c>
      <c r="D9" s="104"/>
    </row>
    <row r="10" spans="2:4" ht="11.25" customHeight="1" x14ac:dyDescent="0.25">
      <c r="B10" s="102"/>
      <c r="C10" s="107"/>
      <c r="D10" s="104"/>
    </row>
    <row r="11" spans="2:4" ht="33.75" customHeight="1" x14ac:dyDescent="0.25">
      <c r="B11" s="102"/>
      <c r="C11" s="125" t="s">
        <v>246</v>
      </c>
      <c r="D11" s="104"/>
    </row>
    <row r="12" spans="2:4" ht="12" customHeight="1" x14ac:dyDescent="0.25">
      <c r="B12" s="102"/>
      <c r="C12" s="108"/>
      <c r="D12" s="104"/>
    </row>
    <row r="13" spans="2:4" ht="108.75" customHeight="1" x14ac:dyDescent="0.25">
      <c r="B13" s="102"/>
      <c r="C13" s="107" t="s">
        <v>245</v>
      </c>
      <c r="D13" s="104"/>
    </row>
    <row r="14" spans="2:4" ht="14.25" customHeight="1" x14ac:dyDescent="0.25">
      <c r="B14" s="102"/>
      <c r="C14" s="108"/>
      <c r="D14" s="104"/>
    </row>
    <row r="15" spans="2:4" ht="20.25" customHeight="1" x14ac:dyDescent="0.25">
      <c r="B15" s="102"/>
      <c r="C15" s="105" t="s">
        <v>236</v>
      </c>
      <c r="D15" s="104"/>
    </row>
    <row r="16" spans="2:4" ht="35.25" customHeight="1" x14ac:dyDescent="0.25">
      <c r="B16" s="102"/>
      <c r="C16" s="124" t="s">
        <v>244</v>
      </c>
      <c r="D16" s="104"/>
    </row>
    <row r="17" spans="2:4" ht="12" customHeight="1" x14ac:dyDescent="0.25">
      <c r="B17" s="102"/>
      <c r="C17" s="109"/>
      <c r="D17" s="104"/>
    </row>
    <row r="18" spans="2:4" ht="20.25" customHeight="1" x14ac:dyDescent="0.25">
      <c r="B18" s="102"/>
      <c r="C18" s="106" t="s">
        <v>237</v>
      </c>
      <c r="D18" s="104"/>
    </row>
    <row r="19" spans="2:4" ht="12" customHeight="1" x14ac:dyDescent="0.25">
      <c r="B19" s="110"/>
      <c r="C19" s="111"/>
      <c r="D19" s="112"/>
    </row>
    <row r="24" spans="2:4" ht="18" x14ac:dyDescent="0.35">
      <c r="D24" s="113"/>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0E2A3-D1E0-4C17-B210-EFC5BBF5BF68}">
  <dimension ref="B2:I29"/>
  <sheetViews>
    <sheetView workbookViewId="0">
      <selection activeCell="L13" sqref="L13"/>
    </sheetView>
  </sheetViews>
  <sheetFormatPr defaultRowHeight="15" x14ac:dyDescent="0.25"/>
  <cols>
    <col min="1" max="1" width="9.140625" style="71"/>
    <col min="2" max="2" width="10.7109375" style="71" customWidth="1"/>
    <col min="3" max="3" width="27.7109375" style="71" customWidth="1"/>
    <col min="4" max="8" width="9.85546875" style="71" customWidth="1"/>
    <col min="9" max="9" width="17.28515625" style="71" customWidth="1"/>
    <col min="10" max="16384" width="9.140625" style="71"/>
  </cols>
  <sheetData>
    <row r="2" spans="2:9" x14ac:dyDescent="0.25">
      <c r="B2" s="93" t="s">
        <v>217</v>
      </c>
    </row>
    <row r="4" spans="2:9" s="72" customFormat="1" ht="43.5" customHeight="1" x14ac:dyDescent="0.25">
      <c r="B4" s="74" t="s">
        <v>200</v>
      </c>
      <c r="C4" s="74" t="s">
        <v>223</v>
      </c>
      <c r="D4" s="74" t="s">
        <v>42</v>
      </c>
      <c r="E4" s="74" t="s">
        <v>182</v>
      </c>
      <c r="F4" s="74" t="s">
        <v>183</v>
      </c>
      <c r="G4" s="74" t="s">
        <v>184</v>
      </c>
      <c r="H4" s="74" t="s">
        <v>185</v>
      </c>
      <c r="I4" s="74" t="s">
        <v>225</v>
      </c>
    </row>
    <row r="5" spans="2:9" x14ac:dyDescent="0.25">
      <c r="B5" s="94" t="s">
        <v>221</v>
      </c>
      <c r="C5" s="76" t="s">
        <v>218</v>
      </c>
      <c r="D5" s="80">
        <v>809.80499959271401</v>
      </c>
      <c r="E5" s="80">
        <v>240.05647155975183</v>
      </c>
      <c r="F5" s="80">
        <v>240.05647155975183</v>
      </c>
      <c r="G5" s="80">
        <v>240.05647155975183</v>
      </c>
      <c r="H5" s="80">
        <v>240.05647155975183</v>
      </c>
      <c r="I5" s="80">
        <v>480.11294311950365</v>
      </c>
    </row>
    <row r="6" spans="2:9" x14ac:dyDescent="0.25">
      <c r="B6" s="94"/>
      <c r="C6" s="76" t="s">
        <v>222</v>
      </c>
      <c r="D6" s="80">
        <v>528.69900239841081</v>
      </c>
      <c r="E6" s="80">
        <v>201.54154005685609</v>
      </c>
      <c r="F6" s="80">
        <v>0</v>
      </c>
      <c r="G6" s="80">
        <v>0</v>
      </c>
      <c r="H6" s="80">
        <v>0</v>
      </c>
      <c r="I6" s="80">
        <v>403.08308011371219</v>
      </c>
    </row>
    <row r="7" spans="2:9" x14ac:dyDescent="0.25">
      <c r="B7" s="94"/>
      <c r="C7" s="76" t="s">
        <v>219</v>
      </c>
      <c r="D7" s="80">
        <v>147.67099999999996</v>
      </c>
      <c r="E7" s="80">
        <v>0</v>
      </c>
      <c r="F7" s="80">
        <v>0</v>
      </c>
      <c r="G7" s="80">
        <v>0</v>
      </c>
      <c r="H7" s="80">
        <v>0</v>
      </c>
      <c r="I7" s="80">
        <v>103.21130550545453</v>
      </c>
    </row>
    <row r="8" spans="2:9" x14ac:dyDescent="0.25">
      <c r="B8" s="94"/>
      <c r="C8" s="76" t="s">
        <v>220</v>
      </c>
      <c r="D8" s="80">
        <v>575.19999999999993</v>
      </c>
      <c r="E8" s="80">
        <v>0</v>
      </c>
      <c r="F8" s="80">
        <v>0</v>
      </c>
      <c r="G8" s="80">
        <v>0</v>
      </c>
      <c r="H8" s="80">
        <v>0</v>
      </c>
      <c r="I8" s="80">
        <v>312.17588298761831</v>
      </c>
    </row>
    <row r="9" spans="2:9" x14ac:dyDescent="0.25">
      <c r="B9" s="94"/>
      <c r="C9" s="76" t="s">
        <v>33</v>
      </c>
      <c r="D9" s="80">
        <v>563.76099999999985</v>
      </c>
      <c r="E9" s="80">
        <v>192.03740332353095</v>
      </c>
      <c r="F9" s="80">
        <v>128.02493554902063</v>
      </c>
      <c r="G9" s="80">
        <v>64.012467774510313</v>
      </c>
      <c r="H9" s="80">
        <v>0</v>
      </c>
      <c r="I9" s="80">
        <v>384.07480664706191</v>
      </c>
    </row>
    <row r="10" spans="2:9" x14ac:dyDescent="0.25">
      <c r="B10" s="94"/>
      <c r="C10" s="76" t="s">
        <v>27</v>
      </c>
      <c r="D10" s="80">
        <v>229.66400000000002</v>
      </c>
      <c r="E10" s="80">
        <v>0</v>
      </c>
      <c r="F10" s="80">
        <v>0</v>
      </c>
      <c r="G10" s="80">
        <v>0</v>
      </c>
      <c r="H10" s="80">
        <v>0</v>
      </c>
      <c r="I10" s="80">
        <v>150.50585399615767</v>
      </c>
    </row>
    <row r="11" spans="2:9" x14ac:dyDescent="0.25">
      <c r="B11" s="94"/>
      <c r="C11" s="94" t="s">
        <v>224</v>
      </c>
      <c r="D11" s="79">
        <f>SUM(D5:D10)</f>
        <v>2854.8000019911251</v>
      </c>
      <c r="E11" s="79">
        <f t="shared" ref="E11:I11" si="0">SUM(E5:E10)</f>
        <v>633.63541494013884</v>
      </c>
      <c r="F11" s="79">
        <f t="shared" si="0"/>
        <v>368.08140710877245</v>
      </c>
      <c r="G11" s="79">
        <f t="shared" si="0"/>
        <v>304.06893933426215</v>
      </c>
      <c r="H11" s="79">
        <f t="shared" si="0"/>
        <v>240.05647155975183</v>
      </c>
      <c r="I11" s="79">
        <f t="shared" si="0"/>
        <v>1833.1638723695082</v>
      </c>
    </row>
    <row r="12" spans="2:9" x14ac:dyDescent="0.25">
      <c r="B12" s="94"/>
      <c r="C12" s="76"/>
      <c r="D12" s="80"/>
      <c r="E12" s="80"/>
      <c r="F12" s="80"/>
      <c r="G12" s="80"/>
      <c r="H12" s="80"/>
      <c r="I12" s="80"/>
    </row>
    <row r="13" spans="2:9" x14ac:dyDescent="0.25">
      <c r="B13" s="94" t="s">
        <v>201</v>
      </c>
      <c r="C13" s="76" t="s">
        <v>218</v>
      </c>
      <c r="D13" s="80">
        <v>809.80499959271401</v>
      </c>
      <c r="E13" s="80">
        <v>0</v>
      </c>
      <c r="F13" s="80">
        <v>0</v>
      </c>
      <c r="G13" s="80">
        <v>0</v>
      </c>
      <c r="H13" s="80">
        <v>0</v>
      </c>
      <c r="I13" s="80">
        <v>480.11294311950365</v>
      </c>
    </row>
    <row r="14" spans="2:9" x14ac:dyDescent="0.25">
      <c r="B14" s="94"/>
      <c r="C14" s="76" t="s">
        <v>222</v>
      </c>
      <c r="D14" s="80">
        <v>528.69900239841081</v>
      </c>
      <c r="E14" s="80">
        <v>0</v>
      </c>
      <c r="F14" s="80">
        <v>0</v>
      </c>
      <c r="G14" s="80">
        <v>0</v>
      </c>
      <c r="H14" s="80">
        <v>0</v>
      </c>
      <c r="I14" s="80">
        <v>403.08308011371219</v>
      </c>
    </row>
    <row r="15" spans="2:9" x14ac:dyDescent="0.25">
      <c r="B15" s="94"/>
      <c r="C15" s="76" t="s">
        <v>219</v>
      </c>
      <c r="D15" s="80">
        <v>147.67099999999996</v>
      </c>
      <c r="E15" s="80">
        <v>0</v>
      </c>
      <c r="F15" s="80">
        <v>0</v>
      </c>
      <c r="G15" s="80">
        <v>0</v>
      </c>
      <c r="H15" s="80">
        <v>0</v>
      </c>
      <c r="I15" s="80">
        <v>103.21130550545453</v>
      </c>
    </row>
    <row r="16" spans="2:9" x14ac:dyDescent="0.25">
      <c r="B16" s="94"/>
      <c r="C16" s="76" t="s">
        <v>220</v>
      </c>
      <c r="D16" s="80">
        <v>575.19999999999993</v>
      </c>
      <c r="E16" s="80">
        <v>0</v>
      </c>
      <c r="F16" s="80">
        <v>0</v>
      </c>
      <c r="G16" s="80">
        <v>0</v>
      </c>
      <c r="H16" s="80">
        <v>0</v>
      </c>
      <c r="I16" s="80">
        <v>312.17588298761831</v>
      </c>
    </row>
    <row r="17" spans="2:9" x14ac:dyDescent="0.25">
      <c r="B17" s="94"/>
      <c r="C17" s="76" t="s">
        <v>33</v>
      </c>
      <c r="D17" s="80">
        <v>563.76099999999985</v>
      </c>
      <c r="E17" s="80">
        <v>0</v>
      </c>
      <c r="F17" s="80">
        <v>0</v>
      </c>
      <c r="G17" s="80">
        <v>0</v>
      </c>
      <c r="H17" s="80">
        <v>0</v>
      </c>
      <c r="I17" s="80">
        <v>384.07480664706191</v>
      </c>
    </row>
    <row r="18" spans="2:9" x14ac:dyDescent="0.25">
      <c r="B18" s="94"/>
      <c r="C18" s="76" t="s">
        <v>27</v>
      </c>
      <c r="D18" s="80">
        <v>229.66400000000002</v>
      </c>
      <c r="E18" s="80">
        <v>0</v>
      </c>
      <c r="F18" s="80">
        <v>0</v>
      </c>
      <c r="G18" s="80">
        <v>0</v>
      </c>
      <c r="H18" s="80">
        <v>0</v>
      </c>
      <c r="I18" s="80">
        <v>150.50585399615767</v>
      </c>
    </row>
    <row r="19" spans="2:9" x14ac:dyDescent="0.25">
      <c r="B19" s="94"/>
      <c r="C19" s="94" t="s">
        <v>224</v>
      </c>
      <c r="D19" s="79">
        <f>SUM(D13:D18)</f>
        <v>2854.8000019911251</v>
      </c>
      <c r="E19" s="79">
        <f t="shared" ref="E19:I19" si="1">SUM(E13:E18)</f>
        <v>0</v>
      </c>
      <c r="F19" s="79">
        <f t="shared" si="1"/>
        <v>0</v>
      </c>
      <c r="G19" s="79">
        <f t="shared" si="1"/>
        <v>0</v>
      </c>
      <c r="H19" s="79">
        <f t="shared" si="1"/>
        <v>0</v>
      </c>
      <c r="I19" s="79">
        <f t="shared" si="1"/>
        <v>1833.1638723695082</v>
      </c>
    </row>
    <row r="20" spans="2:9" x14ac:dyDescent="0.25">
      <c r="B20" s="94"/>
      <c r="C20" s="76"/>
      <c r="D20" s="80"/>
      <c r="E20" s="80"/>
      <c r="F20" s="80"/>
      <c r="G20" s="80"/>
      <c r="H20" s="80"/>
      <c r="I20" s="80"/>
    </row>
    <row r="21" spans="2:9" x14ac:dyDescent="0.25">
      <c r="B21" s="94" t="s">
        <v>202</v>
      </c>
      <c r="C21" s="76" t="s">
        <v>218</v>
      </c>
      <c r="D21" s="80">
        <v>809.80499959271401</v>
      </c>
      <c r="E21" s="80">
        <v>480.11294311950365</v>
      </c>
      <c r="F21" s="80">
        <v>480.11294311950365</v>
      </c>
      <c r="G21" s="80">
        <v>480.11294311950365</v>
      </c>
      <c r="H21" s="80">
        <v>480.11294311950365</v>
      </c>
      <c r="I21" s="80">
        <v>480.11294311950365</v>
      </c>
    </row>
    <row r="22" spans="2:9" x14ac:dyDescent="0.25">
      <c r="B22" s="94"/>
      <c r="C22" s="76" t="s">
        <v>222</v>
      </c>
      <c r="D22" s="80">
        <v>528.69900239841081</v>
      </c>
      <c r="E22" s="80">
        <v>403.08308011371219</v>
      </c>
      <c r="F22" s="80">
        <v>201.54154005685609</v>
      </c>
      <c r="G22" s="80">
        <v>100.77077002842805</v>
      </c>
      <c r="H22" s="80">
        <v>100.77077002842805</v>
      </c>
      <c r="I22" s="80">
        <v>403.08308011371219</v>
      </c>
    </row>
    <row r="23" spans="2:9" x14ac:dyDescent="0.25">
      <c r="B23" s="94"/>
      <c r="C23" s="76" t="s">
        <v>219</v>
      </c>
      <c r="D23" s="80">
        <v>147.67099999999996</v>
      </c>
      <c r="E23" s="80">
        <v>0</v>
      </c>
      <c r="F23" s="80">
        <v>0</v>
      </c>
      <c r="G23" s="80">
        <v>0</v>
      </c>
      <c r="H23" s="80">
        <v>0</v>
      </c>
      <c r="I23" s="80">
        <v>103.21130550545453</v>
      </c>
    </row>
    <row r="24" spans="2:9" x14ac:dyDescent="0.25">
      <c r="B24" s="94"/>
      <c r="C24" s="76" t="s">
        <v>220</v>
      </c>
      <c r="D24" s="80">
        <v>575.19999999999993</v>
      </c>
      <c r="E24" s="80">
        <v>0</v>
      </c>
      <c r="F24" s="80">
        <v>0</v>
      </c>
      <c r="G24" s="80">
        <v>0</v>
      </c>
      <c r="H24" s="80">
        <v>0</v>
      </c>
      <c r="I24" s="80">
        <v>312.17588298761831</v>
      </c>
    </row>
    <row r="25" spans="2:9" x14ac:dyDescent="0.25">
      <c r="B25" s="94"/>
      <c r="C25" s="76" t="s">
        <v>33</v>
      </c>
      <c r="D25" s="80">
        <v>563.76099999999985</v>
      </c>
      <c r="E25" s="80">
        <v>384.07480664706191</v>
      </c>
      <c r="F25" s="80">
        <v>192.03740332353095</v>
      </c>
      <c r="G25" s="80">
        <v>96.018701661765476</v>
      </c>
      <c r="H25" s="80">
        <v>96.018701661765476</v>
      </c>
      <c r="I25" s="80">
        <v>384.07480664706191</v>
      </c>
    </row>
    <row r="26" spans="2:9" x14ac:dyDescent="0.25">
      <c r="B26" s="76"/>
      <c r="C26" s="76" t="s">
        <v>27</v>
      </c>
      <c r="D26" s="80">
        <v>229.66400000000002</v>
      </c>
      <c r="E26" s="80">
        <v>0</v>
      </c>
      <c r="F26" s="80">
        <v>0</v>
      </c>
      <c r="G26" s="80">
        <v>0</v>
      </c>
      <c r="H26" s="80">
        <v>0</v>
      </c>
      <c r="I26" s="80">
        <v>150.50585399615767</v>
      </c>
    </row>
    <row r="27" spans="2:9" x14ac:dyDescent="0.25">
      <c r="B27" s="76"/>
      <c r="C27" s="94" t="s">
        <v>224</v>
      </c>
      <c r="D27" s="79">
        <f>SUM(D21:D26)</f>
        <v>2854.8000019911251</v>
      </c>
      <c r="E27" s="79">
        <f t="shared" ref="E27:I27" si="2">SUM(E21:E26)</f>
        <v>1267.2708298802777</v>
      </c>
      <c r="F27" s="79">
        <f t="shared" si="2"/>
        <v>873.69188649989064</v>
      </c>
      <c r="G27" s="79">
        <f t="shared" si="2"/>
        <v>676.90241480969723</v>
      </c>
      <c r="H27" s="79">
        <f t="shared" si="2"/>
        <v>676.90241480969723</v>
      </c>
      <c r="I27" s="79">
        <f t="shared" si="2"/>
        <v>1833.1638723695082</v>
      </c>
    </row>
    <row r="29" spans="2:9" ht="75.75" customHeight="1" x14ac:dyDescent="0.25">
      <c r="B29" s="132" t="s">
        <v>226</v>
      </c>
      <c r="C29" s="132"/>
      <c r="D29" s="132"/>
      <c r="E29" s="132"/>
      <c r="F29" s="132"/>
      <c r="G29" s="132"/>
      <c r="H29" s="132"/>
      <c r="I29" s="132"/>
    </row>
  </sheetData>
  <sortState ref="N6:AB23">
    <sortCondition ref="N6:N23"/>
  </sortState>
  <mergeCells count="1">
    <mergeCell ref="B29:I29"/>
  </mergeCells>
  <pageMargins left="0.7" right="0.7" top="0.75" bottom="0.75" header="0.3" footer="0.3"/>
  <pageSetup paperSize="9" orientation="portrait" horizontalDpi="0"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907-517A-455C-B181-297D8DC723C6}">
  <dimension ref="B2:H29"/>
  <sheetViews>
    <sheetView workbookViewId="0">
      <selection activeCell="H23" sqref="H23"/>
    </sheetView>
  </sheetViews>
  <sheetFormatPr defaultRowHeight="15" x14ac:dyDescent="0.25"/>
  <cols>
    <col min="1" max="1" width="4.85546875" style="2" customWidth="1"/>
    <col min="2" max="2" width="39.28515625" style="2" customWidth="1"/>
    <col min="3" max="8" width="17.7109375" style="2" customWidth="1"/>
    <col min="9" max="16384" width="9.140625" style="2"/>
  </cols>
  <sheetData>
    <row r="2" spans="2:8" ht="31.5" customHeight="1" x14ac:dyDescent="0.25">
      <c r="B2" s="133" t="s">
        <v>230</v>
      </c>
      <c r="C2" s="133"/>
      <c r="D2" s="133"/>
      <c r="E2" s="133"/>
    </row>
    <row r="4" spans="2:8" ht="15.75" thickBot="1" x14ac:dyDescent="0.3">
      <c r="B4" s="3" t="s">
        <v>36</v>
      </c>
      <c r="C4" s="4" t="s">
        <v>0</v>
      </c>
    </row>
    <row r="6" spans="2:8" s="6" customFormat="1" ht="45" x14ac:dyDescent="0.25">
      <c r="B6" s="20" t="s">
        <v>37</v>
      </c>
      <c r="C6" s="20" t="s">
        <v>75</v>
      </c>
      <c r="D6" s="20" t="s">
        <v>43</v>
      </c>
      <c r="E6" s="20" t="s">
        <v>76</v>
      </c>
      <c r="F6" s="31"/>
      <c r="G6" s="31"/>
      <c r="H6" s="31"/>
    </row>
    <row r="7" spans="2:8" x14ac:dyDescent="0.25">
      <c r="B7" s="7" t="s">
        <v>16</v>
      </c>
      <c r="C7" s="32">
        <f>SUMIFS(A.17!C:C,A.17!$B:$B,Table134[[#This Row],[Pressures]],A.17!$A:$A,'Table A.17'!$C$4)</f>
        <v>38.361091613769531</v>
      </c>
      <c r="D7" s="38">
        <f>IF(SUMIFS(A.17!D:D,A.17!$B:$B,Table134[[#This Row],[Pressures]],A.17!$A:$A,'Table A.17'!$C$4)=0,"n/a",SUMIFS(A.17!D:D,A.17!$B:$B,Table134[[#This Row],[Pressures]],A.17!$A:$A,'Table A.17'!$C$4))</f>
        <v>0.12330425530672073</v>
      </c>
      <c r="E7" s="37">
        <f>SUMIFS(A.17!E:E,A.17!$B:$B,Table134[[#This Row],[Pressures]],A.17!$A:$A,'Table A.17'!$C$4)</f>
        <v>3.9148092269897461E-2</v>
      </c>
      <c r="F7" s="34"/>
      <c r="G7" s="35"/>
      <c r="H7" s="34"/>
    </row>
    <row r="8" spans="2:8" x14ac:dyDescent="0.25">
      <c r="B8" s="7" t="s">
        <v>17</v>
      </c>
      <c r="C8" s="32">
        <f>SUMIFS(A.17!C:C,A.17!$B:$B,Table134[[#This Row],[Pressures]],A.17!$A:$A,'Table A.17'!$C$4)</f>
        <v>5.6114077568054199</v>
      </c>
      <c r="D8" s="38">
        <f>IF(SUMIFS(A.17!D:D,A.17!$B:$B,Table134[[#This Row],[Pressures]],A.17!$A:$A,'Table A.17'!$C$4)=0,"n/a",SUMIFS(A.17!D:D,A.17!$B:$B,Table134[[#This Row],[Pressures]],A.17!$A:$A,'Table A.17'!$C$4))</f>
        <v>3.2434746623039246E-2</v>
      </c>
      <c r="E8" s="33">
        <f>SUMIFS(A.17!E:E,A.17!$B:$B,Table134[[#This Row],[Pressures]],A.17!$A:$A,'Table A.17'!$C$4)</f>
        <v>5.7265288196504116E-3</v>
      </c>
      <c r="F8" s="34"/>
      <c r="G8" s="34"/>
      <c r="H8" s="34"/>
    </row>
    <row r="9" spans="2:8" x14ac:dyDescent="0.25">
      <c r="B9" s="7" t="s">
        <v>18</v>
      </c>
      <c r="C9" s="32">
        <f>SUMIFS(A.17!C:C,A.17!$B:$B,Table134[[#This Row],[Pressures]],A.17!$A:$A,'Table A.17'!$C$4)</f>
        <v>4.0524206161499023</v>
      </c>
      <c r="D9" s="38">
        <f>IF(SUMIFS(A.17!D:D,A.17!$B:$B,Table134[[#This Row],[Pressures]],A.17!$A:$A,'Table A.17'!$C$4)=0,"n/a",SUMIFS(A.17!D:D,A.17!$B:$B,Table134[[#This Row],[Pressures]],A.17!$A:$A,'Table A.17'!$C$4))</f>
        <v>6.8267388269305229E-3</v>
      </c>
      <c r="E9" s="33">
        <f>SUMIFS(A.17!E:E,A.17!$B:$B,Table134[[#This Row],[Pressures]],A.17!$A:$A,'Table A.17'!$C$4)</f>
        <v>4.1355583816766739E-3</v>
      </c>
      <c r="F9" s="34"/>
      <c r="G9" s="34"/>
      <c r="H9" s="34"/>
    </row>
    <row r="10" spans="2:8" x14ac:dyDescent="0.25">
      <c r="B10" s="7" t="s">
        <v>19</v>
      </c>
      <c r="C10" s="32">
        <f>SUMIFS(A.17!C:C,A.17!$B:$B,Table134[[#This Row],[Pressures]],A.17!$A:$A,'Table A.17'!$C$4)</f>
        <v>1.2745580673217773</v>
      </c>
      <c r="D10" s="38">
        <f>IF(SUMIFS(A.17!D:D,A.17!$B:$B,Table134[[#This Row],[Pressures]],A.17!$A:$A,'Table A.17'!$C$4)=0,"n/a",SUMIFS(A.17!D:D,A.17!$B:$B,Table134[[#This Row],[Pressures]],A.17!$A:$A,'Table A.17'!$C$4))</f>
        <v>3.4168791025876999E-2</v>
      </c>
      <c r="E10" s="33">
        <f>SUMIFS(A.17!E:E,A.17!$B:$B,Table134[[#This Row],[Pressures]],A.17!$A:$A,'Table A.17'!$C$4)</f>
        <v>1.3007062952965498E-3</v>
      </c>
      <c r="F10" s="34"/>
      <c r="G10" s="34"/>
      <c r="H10" s="34"/>
    </row>
    <row r="11" spans="2:8" x14ac:dyDescent="0.25">
      <c r="B11" s="7" t="s">
        <v>20</v>
      </c>
      <c r="C11" s="32">
        <f>SUMIFS(A.17!C:C,A.17!$B:$B,Table134[[#This Row],[Pressures]],A.17!$A:$A,'Table A.17'!$C$4)</f>
        <v>4.1730132102966309</v>
      </c>
      <c r="D11" s="38">
        <f>IF(SUMIFS(A.17!D:D,A.17!$B:$B,Table134[[#This Row],[Pressures]],A.17!$A:$A,'Table A.17'!$C$4)=0,"n/a",SUMIFS(A.17!D:D,A.17!$B:$B,Table134[[#This Row],[Pressures]],A.17!$A:$A,'Table A.17'!$C$4))</f>
        <v>7.1500375866889954E-2</v>
      </c>
      <c r="E11" s="33">
        <f>SUMIFS(A.17!E:E,A.17!$B:$B,Table134[[#This Row],[Pressures]],A.17!$A:$A,'Table A.17'!$C$4)</f>
        <v>4.2586247436702251E-3</v>
      </c>
      <c r="F11" s="34"/>
      <c r="G11" s="34"/>
      <c r="H11" s="34"/>
    </row>
    <row r="12" spans="2:8" x14ac:dyDescent="0.25">
      <c r="B12" s="7" t="s">
        <v>21</v>
      </c>
      <c r="C12" s="32">
        <f>SUMIFS(A.17!C:C,A.17!$B:$B,Table134[[#This Row],[Pressures]],A.17!$A:$A,'Table A.17'!$C$4)</f>
        <v>4.4788260459899902</v>
      </c>
      <c r="D12" s="38">
        <f>IF(SUMIFS(A.17!D:D,A.17!$B:$B,Table134[[#This Row],[Pressures]],A.17!$A:$A,'Table A.17'!$C$4)=0,"n/a",SUMIFS(A.17!D:D,A.17!$B:$B,Table134[[#This Row],[Pressures]],A.17!$A:$A,'Table A.17'!$C$4))</f>
        <v>0.14669151604175568</v>
      </c>
      <c r="E12" s="33">
        <f>SUMIFS(A.17!E:E,A.17!$B:$B,Table134[[#This Row],[Pressures]],A.17!$A:$A,'Table A.17'!$C$4)</f>
        <v>4.5707118697464466E-3</v>
      </c>
      <c r="F12" s="34"/>
      <c r="G12" s="34"/>
      <c r="H12" s="34"/>
    </row>
    <row r="13" spans="2:8" x14ac:dyDescent="0.25">
      <c r="B13" s="7" t="s">
        <v>22</v>
      </c>
      <c r="C13" s="32">
        <f>SUMIFS(A.17!C:C,A.17!$B:$B,Table134[[#This Row],[Pressures]],A.17!$A:$A,'Table A.17'!$C$4)</f>
        <v>4.267634391784668</v>
      </c>
      <c r="D13" s="38">
        <f>IF(SUMIFS(A.17!D:D,A.17!$B:$B,Table134[[#This Row],[Pressures]],A.17!$A:$A,'Table A.17'!$C$4)=0,"n/a",SUMIFS(A.17!D:D,A.17!$B:$B,Table134[[#This Row],[Pressures]],A.17!$A:$A,'Table A.17'!$C$4))</f>
        <v>0.11366938799619675</v>
      </c>
      <c r="E13" s="33">
        <f>SUMIFS(A.17!E:E,A.17!$B:$B,Table134[[#This Row],[Pressures]],A.17!$A:$A,'Table A.17'!$C$4)</f>
        <v>4.3551875278353691E-3</v>
      </c>
      <c r="F13" s="34"/>
      <c r="G13" s="34"/>
      <c r="H13" s="34"/>
    </row>
    <row r="14" spans="2:8" x14ac:dyDescent="0.25">
      <c r="B14" s="7" t="s">
        <v>23</v>
      </c>
      <c r="C14" s="32">
        <f>SUMIFS(A.17!C:C,A.17!$B:$B,Table134[[#This Row],[Pressures]],A.17!$A:$A,'Table A.17'!$C$4)</f>
        <v>4.2186565399169922</v>
      </c>
      <c r="D14" s="38">
        <f>IF(SUMIFS(A.17!D:D,A.17!$B:$B,Table134[[#This Row],[Pressures]],A.17!$A:$A,'Table A.17'!$C$4)=0,"n/a",SUMIFS(A.17!D:D,A.17!$B:$B,Table134[[#This Row],[Pressures]],A.17!$A:$A,'Table A.17'!$C$4))</f>
        <v>4.8811011016368866E-2</v>
      </c>
      <c r="E14" s="33">
        <f>SUMIFS(A.17!E:E,A.17!$B:$B,Table134[[#This Row],[Pressures]],A.17!$A:$A,'Table A.17'!$C$4)</f>
        <v>4.3052048422396183E-3</v>
      </c>
      <c r="F14" s="34"/>
      <c r="G14" s="34"/>
      <c r="H14" s="34"/>
    </row>
    <row r="15" spans="2:8" x14ac:dyDescent="0.25">
      <c r="B15" s="7" t="s">
        <v>24</v>
      </c>
      <c r="C15" s="32">
        <f>SUMIFS(A.17!C:C,A.17!$B:$B,Table134[[#This Row],[Pressures]],A.17!$A:$A,'Table A.17'!$C$4)</f>
        <v>0.3208802342414856</v>
      </c>
      <c r="D15" s="38">
        <f>IF(SUMIFS(A.17!D:D,A.17!$B:$B,Table134[[#This Row],[Pressures]],A.17!$A:$A,'Table A.17'!$C$4)=0,"n/a",SUMIFS(A.17!D:D,A.17!$B:$B,Table134[[#This Row],[Pressures]],A.17!$A:$A,'Table A.17'!$C$4))</f>
        <v>1.9414633512496948E-2</v>
      </c>
      <c r="E15" s="33">
        <f>SUMIFS(A.17!E:E,A.17!$B:$B,Table134[[#This Row],[Pressures]],A.17!$A:$A,'Table A.17'!$C$4)</f>
        <v>3.2746326178312302E-4</v>
      </c>
      <c r="F15" s="34"/>
      <c r="G15" s="34"/>
      <c r="H15" s="34"/>
    </row>
    <row r="16" spans="2:8" x14ac:dyDescent="0.25">
      <c r="B16" s="7" t="s">
        <v>25</v>
      </c>
      <c r="C16" s="32">
        <f>SUMIFS(A.17!C:C,A.17!$B:$B,Table134[[#This Row],[Pressures]],A.17!$A:$A,'Table A.17'!$C$4)</f>
        <v>3.9468251168727875E-2</v>
      </c>
      <c r="D16" s="38">
        <f>IF(SUMIFS(A.17!D:D,A.17!$B:$B,Table134[[#This Row],[Pressures]],A.17!$A:$A,'Table A.17'!$C$4)=0,"n/a",SUMIFS(A.17!D:D,A.17!$B:$B,Table134[[#This Row],[Pressures]],A.17!$A:$A,'Table A.17'!$C$4))</f>
        <v>4.8922449350357056E-3</v>
      </c>
      <c r="E16" s="33">
        <f>SUMIFS(A.17!E:E,A.17!$B:$B,Table134[[#This Row],[Pressures]],A.17!$A:$A,'Table A.17'!$C$4)</f>
        <v>4.0277962398249656E-5</v>
      </c>
      <c r="F16" s="34"/>
      <c r="G16" s="34"/>
      <c r="H16" s="34"/>
    </row>
    <row r="17" spans="2:8" x14ac:dyDescent="0.25">
      <c r="B17" s="7" t="s">
        <v>26</v>
      </c>
      <c r="C17" s="32">
        <f>SUMIFS(A.17!C:C,A.17!$B:$B,Table134[[#This Row],[Pressures]],A.17!$A:$A,'Table A.17'!$C$4)</f>
        <v>4.4514961242675781</v>
      </c>
      <c r="D17" s="38">
        <f>IF(SUMIFS(A.17!D:D,A.17!$B:$B,Table134[[#This Row],[Pressures]],A.17!$A:$A,'Table A.17'!$C$4)=0,"n/a",SUMIFS(A.17!D:D,A.17!$B:$B,Table134[[#This Row],[Pressures]],A.17!$A:$A,'Table A.17'!$C$4))</f>
        <v>9.1169320046901703E-2</v>
      </c>
      <c r="E17" s="33">
        <f>SUMIFS(A.17!E:E,A.17!$B:$B,Table134[[#This Row],[Pressures]],A.17!$A:$A,'Table A.17'!$C$4)</f>
        <v>4.5428215526044369E-3</v>
      </c>
      <c r="F17" s="34"/>
      <c r="G17" s="34"/>
      <c r="H17" s="34"/>
    </row>
    <row r="18" spans="2:8" x14ac:dyDescent="0.25">
      <c r="B18" s="7" t="s">
        <v>27</v>
      </c>
      <c r="C18" s="32">
        <f>SUMIFS(A.17!C:C,A.17!$B:$B,Table134[[#This Row],[Pressures]],A.17!$A:$A,'Table A.17'!$C$4)</f>
        <v>16.935266494750977</v>
      </c>
      <c r="D18" s="38" t="str">
        <f>IF(SUMIFS(A.17!D:D,A.17!$B:$B,Table134[[#This Row],[Pressures]],A.17!$A:$A,'Table A.17'!$C$4)=0,"n/a",SUMIFS(A.17!D:D,A.17!$B:$B,Table134[[#This Row],[Pressures]],A.17!$A:$A,'Table A.17'!$C$4))</f>
        <v>n/a</v>
      </c>
      <c r="E18" s="33">
        <f>SUMIFS(A.17!E:E,A.17!$B:$B,Table134[[#This Row],[Pressures]],A.17!$A:$A,'Table A.17'!$C$4)</f>
        <v>1.7282703891396523E-2</v>
      </c>
      <c r="F18" s="34"/>
      <c r="G18" s="34"/>
      <c r="H18" s="34"/>
    </row>
    <row r="19" spans="2:8" x14ac:dyDescent="0.25">
      <c r="B19" s="8" t="s">
        <v>28</v>
      </c>
      <c r="C19" s="40">
        <f>SUMIFS(A.17!C:C,A.17!$B:$B,Table134[[#This Row],[Pressures]],A.17!$A:$A,'Table A.17'!$C$4)</f>
        <v>88.184722900390625</v>
      </c>
      <c r="D19" s="41" t="str">
        <f>IF(SUMIFS(A.17!D:D,A.17!$B:$B,Table134[[#This Row],[Pressures]],A.17!$A:$A,'Table A.17'!$C$4)=0,"n/a",SUMIFS(A.17!D:D,A.17!$B:$B,Table134[[#This Row],[Pressures]],A.17!$A:$A,'Table A.17'!$C$4))</f>
        <v>n/a</v>
      </c>
      <c r="E19" s="44">
        <f>SUMIFS(A.17!E:E,A.17!$B:$B,Table134[[#This Row],[Pressures]],A.17!$A:$A,'Table A.17'!$C$4)</f>
        <v>8.9993879199028015E-2</v>
      </c>
      <c r="F19" s="34"/>
      <c r="G19" s="34"/>
      <c r="H19" s="34"/>
    </row>
    <row r="20" spans="2:8" x14ac:dyDescent="0.25">
      <c r="B20" s="7" t="s">
        <v>29</v>
      </c>
      <c r="C20" s="32">
        <f>SUMIFS(A.17!C:C,A.17!$B:$B,Table134[[#This Row],[Pressures]],A.17!$A:$A,'Table A.17'!$C$4)</f>
        <v>14.287700653076172</v>
      </c>
      <c r="D20" s="38">
        <f>IF(SUMIFS(A.17!D:D,A.17!$B:$B,Table134[[#This Row],[Pressures]],A.17!$A:$A,'Table A.17'!$C$4)=0,"n/a",SUMIFS(A.17!D:D,A.17!$B:$B,Table134[[#This Row],[Pressures]],A.17!$A:$A,'Table A.17'!$C$4))</f>
        <v>0.32633441686630249</v>
      </c>
      <c r="E20" s="33">
        <f>SUMIFS(A.17!E:E,A.17!$B:$B,Table134[[#This Row],[Pressures]],A.17!$A:$A,'Table A.17'!$C$4)</f>
        <v>1.4580820687115192E-2</v>
      </c>
      <c r="F20" s="34"/>
      <c r="G20" s="34"/>
      <c r="H20" s="34"/>
    </row>
    <row r="21" spans="2:8" x14ac:dyDescent="0.25">
      <c r="B21" s="7" t="s">
        <v>30</v>
      </c>
      <c r="C21" s="32">
        <f>SUMIFS(A.17!C:C,A.17!$B:$B,Table134[[#This Row],[Pressures]],A.17!$A:$A,'Table A.17'!$C$4)</f>
        <v>9.3280391693115234</v>
      </c>
      <c r="D21" s="38">
        <f>IF(SUMIFS(A.17!D:D,A.17!$B:$B,Table134[[#This Row],[Pressures]],A.17!$A:$A,'Table A.17'!$C$4)=0,"n/a",SUMIFS(A.17!D:D,A.17!$B:$B,Table134[[#This Row],[Pressures]],A.17!$A:$A,'Table A.17'!$C$4))</f>
        <v>0.59543395042419434</v>
      </c>
      <c r="E21" s="33">
        <f>SUMIFS(A.17!E:E,A.17!$B:$B,Table134[[#This Row],[Pressures]],A.17!$A:$A,'Table A.17'!$C$4)</f>
        <v>9.5194093883037567E-3</v>
      </c>
      <c r="F21" s="34"/>
      <c r="G21" s="34"/>
      <c r="H21" s="34"/>
    </row>
    <row r="22" spans="2:8" x14ac:dyDescent="0.25">
      <c r="B22" s="7" t="s">
        <v>31</v>
      </c>
      <c r="C22" s="32">
        <f>SUMIFS(A.17!C:C,A.17!$B:$B,Table134[[#This Row],[Pressures]],A.17!$A:$A,'Table A.17'!$C$4)</f>
        <v>2.6054160594940186</v>
      </c>
      <c r="D22" s="38">
        <f>IF(SUMIFS(A.17!D:D,A.17!$B:$B,Table134[[#This Row],[Pressures]],A.17!$A:$A,'Table A.17'!$C$4)=0,"n/a",SUMIFS(A.17!D:D,A.17!$B:$B,Table134[[#This Row],[Pressures]],A.17!$A:$A,'Table A.17'!$C$4))</f>
        <v>0.13628336787223816</v>
      </c>
      <c r="E22" s="33">
        <f>SUMIFS(A.17!E:E,A.17!$B:$B,Table134[[#This Row],[Pressures]],A.17!$A:$A,'Table A.17'!$C$4)</f>
        <v>2.6588677428662777E-3</v>
      </c>
      <c r="F22" s="34"/>
      <c r="G22" s="34"/>
      <c r="H22" s="34"/>
    </row>
    <row r="23" spans="2:8" x14ac:dyDescent="0.25">
      <c r="B23" s="7" t="s">
        <v>32</v>
      </c>
      <c r="C23" s="32">
        <f>SUMIFS(A.17!C:C,A.17!$B:$B,Table134[[#This Row],[Pressures]],A.17!$A:$A,'Table A.17'!$C$4)</f>
        <v>10.14847469329834</v>
      </c>
      <c r="D23" s="38">
        <f>IF(SUMIFS(A.17!D:D,A.17!$B:$B,Table134[[#This Row],[Pressures]],A.17!$A:$A,'Table A.17'!$C$4)=0,"n/a",SUMIFS(A.17!D:D,A.17!$B:$B,Table134[[#This Row],[Pressures]],A.17!$A:$A,'Table A.17'!$C$4))</f>
        <v>6.3794851303100586E-2</v>
      </c>
      <c r="E23" s="33">
        <f>SUMIFS(A.17!E:E,A.17!$B:$B,Table134[[#This Row],[Pressures]],A.17!$A:$A,'Table A.17'!$C$4)</f>
        <v>1.0356675833463669E-2</v>
      </c>
      <c r="F23" s="34"/>
      <c r="G23" s="34"/>
      <c r="H23" s="34"/>
    </row>
    <row r="24" spans="2:8" x14ac:dyDescent="0.25">
      <c r="B24" s="7" t="s">
        <v>33</v>
      </c>
      <c r="C24" s="32">
        <f>SUMIFS(A.17!C:C,A.17!$B:$B,Table134[[#This Row],[Pressures]],A.17!$A:$A,'Table A.17'!$C$4)</f>
        <v>9.9466514587402344</v>
      </c>
      <c r="D24" s="38" t="str">
        <f>IF(SUMIFS(A.17!D:D,A.17!$B:$B,Table134[[#This Row],[Pressures]],A.17!$A:$A,'Table A.17'!$C$4)=0,"n/a",SUMIFS(A.17!D:D,A.17!$B:$B,Table134[[#This Row],[Pressures]],A.17!$A:$A,'Table A.17'!$C$4))</f>
        <v>n/a</v>
      </c>
      <c r="E24" s="33">
        <f>SUMIFS(A.17!E:E,A.17!$B:$B,Table134[[#This Row],[Pressures]],A.17!$A:$A,'Table A.17'!$C$4)</f>
        <v>1.0150712914764881E-2</v>
      </c>
      <c r="F24" s="34"/>
      <c r="G24" s="34"/>
      <c r="H24" s="34"/>
    </row>
    <row r="25" spans="2:8" x14ac:dyDescent="0.25">
      <c r="B25" s="7" t="s">
        <v>34</v>
      </c>
      <c r="C25" s="32">
        <f>SUMIFS(A.17!C:C,A.17!$B:$B,Table134[[#This Row],[Pressures]],A.17!$A:$A,'Table A.17'!$C$4)</f>
        <v>4.0520501136779785</v>
      </c>
      <c r="D25" s="38" t="str">
        <f>IF(SUMIFS(A.17!D:D,A.17!$B:$B,Table134[[#This Row],[Pressures]],A.17!$A:$A,'Table A.17'!$C$4)=0,"n/a",SUMIFS(A.17!D:D,A.17!$B:$B,Table134[[#This Row],[Pressures]],A.17!$A:$A,'Table A.17'!$C$4))</f>
        <v>n/a</v>
      </c>
      <c r="E25" s="33">
        <f>SUMIFS(A.17!E:E,A.17!$B:$B,Table134[[#This Row],[Pressures]],A.17!$A:$A,'Table A.17'!$C$4)</f>
        <v>4.13518026471138E-3</v>
      </c>
      <c r="F25" s="34"/>
      <c r="G25" s="34"/>
      <c r="H25" s="34"/>
    </row>
    <row r="26" spans="2:8" x14ac:dyDescent="0.25">
      <c r="B26" s="39" t="s">
        <v>35</v>
      </c>
      <c r="C26" s="40">
        <f>SUMIFS(A.17!C:C,A.17!$B:$B,Table134[[#This Row],[Pressures]],A.17!$A:$A,'Table A.17'!$C$4)</f>
        <v>50.368331909179688</v>
      </c>
      <c r="D26" s="41" t="str">
        <f>IF(SUMIFS(A.17!D:D,A.17!$B:$B,Table134[[#This Row],[Pressures]],A.17!$A:$A,'Table A.17'!$C$4)=0,"n/a",SUMIFS(A.17!D:D,A.17!$B:$B,Table134[[#This Row],[Pressures]],A.17!$A:$A,'Table A.17'!$C$4))</f>
        <v>n/a</v>
      </c>
      <c r="E26" s="42">
        <f>SUMIFS(A.17!E:E,A.17!$B:$B,Table134[[#This Row],[Pressures]],A.17!$A:$A,'Table A.17'!$C$4)</f>
        <v>5.1401667296886444E-2</v>
      </c>
      <c r="F26" s="34"/>
      <c r="G26" s="34"/>
      <c r="H26" s="34"/>
    </row>
    <row r="27" spans="2:8" x14ac:dyDescent="0.25">
      <c r="B27" s="9" t="s">
        <v>44</v>
      </c>
      <c r="C27" s="40">
        <f>SUM(C26,C19)</f>
        <v>138.55305480957031</v>
      </c>
      <c r="D27" s="43" t="s">
        <v>64</v>
      </c>
      <c r="E27" s="42">
        <f t="shared" ref="E27" si="0">SUM(E26,E19)</f>
        <v>0.14139554649591446</v>
      </c>
      <c r="F27" s="34"/>
      <c r="G27" s="34"/>
      <c r="H27" s="34"/>
    </row>
    <row r="29" spans="2:8" ht="66.75" customHeight="1" x14ac:dyDescent="0.25">
      <c r="B29" s="134" t="s">
        <v>79</v>
      </c>
      <c r="C29" s="134"/>
      <c r="D29" s="134"/>
      <c r="E29" s="134"/>
    </row>
  </sheetData>
  <mergeCells count="2">
    <mergeCell ref="B2:E2"/>
    <mergeCell ref="B29:E29"/>
  </mergeCells>
  <pageMargins left="0.7" right="0.7" top="0.75" bottom="0.75" header="0.3" footer="0.3"/>
  <pageSetup paperSize="9" orientation="portrait" horizontalDpi="0" verticalDpi="0" r:id="rId1"/>
  <ignoredErrors>
    <ignoredError sqref="D7:D27 C27 E27"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47242DC-FD77-45D0-B917-CB23142F3AF5}">
          <x14:formula1>
            <xm:f>A.17!$L$2:$L$16</xm:f>
          </x14:formula1>
          <xm:sqref>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59C8-A2E4-45EF-B8A3-049435D847AE}">
  <dimension ref="A2:L32"/>
  <sheetViews>
    <sheetView workbookViewId="0">
      <selection activeCell="G28" sqref="G28"/>
    </sheetView>
  </sheetViews>
  <sheetFormatPr defaultRowHeight="15" x14ac:dyDescent="0.25"/>
  <cols>
    <col min="1" max="1" width="4.85546875" style="2" customWidth="1"/>
    <col min="2" max="2" width="39.28515625" style="2" customWidth="1"/>
    <col min="3" max="5" width="24.140625" style="2" customWidth="1"/>
    <col min="6" max="8" width="17.7109375" style="2" customWidth="1"/>
    <col min="9" max="16384" width="9.140625" style="2"/>
  </cols>
  <sheetData>
    <row r="2" spans="1:12" x14ac:dyDescent="0.25">
      <c r="B2" s="126" t="s">
        <v>229</v>
      </c>
      <c r="C2" s="126"/>
      <c r="D2" s="126"/>
      <c r="E2" s="126"/>
    </row>
    <row r="4" spans="1:12" ht="15.75" thickBot="1" x14ac:dyDescent="0.3">
      <c r="B4" s="45" t="s">
        <v>107</v>
      </c>
      <c r="C4" s="46" t="s">
        <v>80</v>
      </c>
    </row>
    <row r="5" spans="1:12" s="48" customFormat="1" ht="29.25" customHeight="1" thickBot="1" x14ac:dyDescent="0.3">
      <c r="B5" s="49" t="s">
        <v>108</v>
      </c>
      <c r="C5" s="47" t="s">
        <v>75</v>
      </c>
      <c r="D5" s="50"/>
      <c r="E5" s="50"/>
      <c r="G5" s="51"/>
    </row>
    <row r="6" spans="1:12" x14ac:dyDescent="0.25">
      <c r="C6" s="52" t="str">
        <f>"'A.18'!"&amp;IF(C5="Per capita (£)","D:D","E:E")</f>
        <v>'A.18'!D:D</v>
      </c>
      <c r="D6" s="52" t="str">
        <f>"'A.18'!"&amp;IF(C5="Per capita (£)","G:G","H:H")</f>
        <v>'A.18'!G:G</v>
      </c>
      <c r="H6" s="18"/>
      <c r="J6" s="18"/>
    </row>
    <row r="7" spans="1:12" s="6" customFormat="1" ht="30" x14ac:dyDescent="0.25">
      <c r="B7" s="20" t="s">
        <v>109</v>
      </c>
      <c r="C7" s="20" t="s">
        <v>110</v>
      </c>
      <c r="D7" s="20" t="s">
        <v>111</v>
      </c>
      <c r="E7" s="20" t="s">
        <v>112</v>
      </c>
      <c r="F7" s="36"/>
      <c r="G7" s="36"/>
      <c r="H7" s="36"/>
      <c r="I7" s="36"/>
      <c r="J7" s="36"/>
      <c r="K7" s="36"/>
      <c r="L7" s="36"/>
    </row>
    <row r="8" spans="1:12" x14ac:dyDescent="0.25">
      <c r="A8" s="52"/>
      <c r="B8" s="53" t="str">
        <f>VLOOKUP($C$4,A.18!$M$8:$O$11,2,FALSE)</f>
        <v>Lowest Covid death rate</v>
      </c>
      <c r="C8" s="122">
        <f ca="1">SUMIFS(INDIRECT(C$6),A.18!$A:$A,'Table A.18'!$C$4,A.18!$B:$B,'Table A.18'!$B8)</f>
        <v>94.663139343261719</v>
      </c>
      <c r="D8" s="122">
        <f ca="1">SUMIFS(INDIRECT(D$6),A.18!$A:$A,'Table A.18'!$C$4,A.18!$B:$B,'Table A.18'!$B8)</f>
        <v>57.546546936035156</v>
      </c>
      <c r="E8" s="122">
        <f ca="1">SUM(Table13456[[#This Row],[Spending pressures]:[Non-tax income pressures]])</f>
        <v>152.20968627929688</v>
      </c>
      <c r="F8" s="34"/>
      <c r="G8" s="34"/>
      <c r="H8" s="34"/>
    </row>
    <row r="9" spans="1:12" x14ac:dyDescent="0.25">
      <c r="A9" s="52"/>
      <c r="B9" s="54" t="s">
        <v>89</v>
      </c>
      <c r="C9" s="122">
        <f ca="1">SUMIFS(INDIRECT(C$6),A.18!$A:$A,'Table A.18'!$C$4,A.18!$B:$B,'Table A.18'!$B9)</f>
        <v>88.383010864257813</v>
      </c>
      <c r="D9" s="122">
        <f ca="1">SUMIFS(INDIRECT(D$6),A.18!$A:$A,'Table A.18'!$C$4,A.18!$B:$B,'Table A.18'!$B9)</f>
        <v>55.976047515869141</v>
      </c>
      <c r="E9" s="122">
        <f ca="1">SUM(Table13456[[#This Row],[Spending pressures]:[Non-tax income pressures]])</f>
        <v>144.35905838012695</v>
      </c>
      <c r="F9" s="34"/>
      <c r="H9" s="34"/>
    </row>
    <row r="10" spans="1:12" x14ac:dyDescent="0.25">
      <c r="A10" s="52"/>
      <c r="B10" s="54" t="s">
        <v>90</v>
      </c>
      <c r="C10" s="122">
        <f ca="1">SUMIFS(INDIRECT(C$6),A.18!$A:$A,'Table A.18'!$C$4,A.18!$B:$B,'Table A.18'!$B10)</f>
        <v>89.939956665039063</v>
      </c>
      <c r="D10" s="122">
        <f ca="1">SUMIFS(INDIRECT(D$6),A.18!$A:$A,'Table A.18'!$C$4,A.18!$B:$B,'Table A.18'!$B10)</f>
        <v>58.507423400878906</v>
      </c>
      <c r="E10" s="122">
        <f ca="1">SUM(Table13456[[#This Row],[Spending pressures]:[Non-tax income pressures]])</f>
        <v>148.44738006591797</v>
      </c>
      <c r="F10" s="34"/>
      <c r="G10" s="55"/>
      <c r="H10" s="34"/>
    </row>
    <row r="11" spans="1:12" x14ac:dyDescent="0.25">
      <c r="A11" s="52"/>
      <c r="B11" s="54" t="s">
        <v>91</v>
      </c>
      <c r="C11" s="122">
        <f ca="1">SUMIFS(INDIRECT(C$6),A.18!$A:$A,'Table A.18'!$C$4,A.18!$B:$B,'Table A.18'!$B11)</f>
        <v>72.02081298828125</v>
      </c>
      <c r="D11" s="122">
        <f ca="1">SUMIFS(INDIRECT(D$6),A.18!$A:$A,'Table A.18'!$C$4,A.18!$B:$B,'Table A.18'!$B11)</f>
        <v>47.658958435058594</v>
      </c>
      <c r="E11" s="122">
        <f ca="1">SUM(Table13456[[#This Row],[Spending pressures]:[Non-tax income pressures]])</f>
        <v>119.67977142333984</v>
      </c>
      <c r="F11" s="34"/>
      <c r="G11" s="34"/>
      <c r="H11" s="34"/>
    </row>
    <row r="12" spans="1:12" x14ac:dyDescent="0.25">
      <c r="A12" s="52"/>
      <c r="B12" s="54" t="s">
        <v>92</v>
      </c>
      <c r="C12" s="122">
        <f ca="1">SUMIFS(INDIRECT(C$6),A.18!$A:$A,'Table A.18'!$C$4,A.18!$B:$B,'Table A.18'!$B12)</f>
        <v>90.104087829589844</v>
      </c>
      <c r="D12" s="122">
        <f ca="1">SUMIFS(INDIRECT(D$6),A.18!$A:$A,'Table A.18'!$C$4,A.18!$B:$B,'Table A.18'!$B12)</f>
        <v>50.410202026367188</v>
      </c>
      <c r="E12" s="122">
        <f ca="1">SUM(Table13456[[#This Row],[Spending pressures]:[Non-tax income pressures]])</f>
        <v>140.51428985595703</v>
      </c>
      <c r="F12" s="34"/>
      <c r="G12" s="34"/>
      <c r="H12" s="34"/>
    </row>
    <row r="13" spans="1:12" x14ac:dyDescent="0.25">
      <c r="A13" s="52"/>
      <c r="B13" s="54" t="s">
        <v>93</v>
      </c>
      <c r="C13" s="122">
        <f ca="1">SUMIFS(INDIRECT(C$6),A.18!$A:$A,'Table A.18'!$C$4,A.18!$B:$B,'Table A.18'!$B13)</f>
        <v>78.852287292480469</v>
      </c>
      <c r="D13" s="122">
        <f ca="1">SUMIFS(INDIRECT(D$6),A.18!$A:$A,'Table A.18'!$C$4,A.18!$B:$B,'Table A.18'!$B13)</f>
        <v>41.864635467529297</v>
      </c>
      <c r="E13" s="122">
        <f ca="1">SUM(Table13456[[#This Row],[Spending pressures]:[Non-tax income pressures]])</f>
        <v>120.71692276000977</v>
      </c>
      <c r="F13" s="34"/>
      <c r="G13" s="34"/>
      <c r="H13" s="34"/>
    </row>
    <row r="14" spans="1:12" x14ac:dyDescent="0.25">
      <c r="A14" s="52"/>
      <c r="B14" s="54" t="s">
        <v>94</v>
      </c>
      <c r="C14" s="122">
        <f ca="1">SUMIFS(INDIRECT(C$6),A.18!$A:$A,'Table A.18'!$C$4,A.18!$B:$B,'Table A.18'!$B14)</f>
        <v>89.261566162109375</v>
      </c>
      <c r="D14" s="122">
        <f ca="1">SUMIFS(INDIRECT(D$6),A.18!$A:$A,'Table A.18'!$C$4,A.18!$B:$B,'Table A.18'!$B14)</f>
        <v>53.701507568359375</v>
      </c>
      <c r="E14" s="122">
        <f ca="1">SUM(Table13456[[#This Row],[Spending pressures]:[Non-tax income pressures]])</f>
        <v>142.96307373046875</v>
      </c>
      <c r="F14" s="34"/>
      <c r="G14" s="34"/>
      <c r="H14" s="34"/>
    </row>
    <row r="15" spans="1:12" x14ac:dyDescent="0.25">
      <c r="A15" s="52"/>
      <c r="B15" s="54" t="s">
        <v>95</v>
      </c>
      <c r="C15" s="122">
        <f ca="1">SUMIFS(INDIRECT(C$6),A.18!$A:$A,'Table A.18'!$C$4,A.18!$B:$B,'Table A.18'!$B15)</f>
        <v>97.0703125</v>
      </c>
      <c r="D15" s="122">
        <f ca="1">SUMIFS(INDIRECT(D$6),A.18!$A:$A,'Table A.18'!$C$4,A.18!$B:$B,'Table A.18'!$B15)</f>
        <v>45.410751342773438</v>
      </c>
      <c r="E15" s="122">
        <f ca="1">SUM(Table13456[[#This Row],[Spending pressures]:[Non-tax income pressures]])</f>
        <v>142.48106384277344</v>
      </c>
      <c r="F15" s="34"/>
      <c r="G15" s="34"/>
      <c r="H15" s="34"/>
    </row>
    <row r="16" spans="1:12" x14ac:dyDescent="0.25">
      <c r="A16" s="52"/>
      <c r="B16" s="54" t="s">
        <v>96</v>
      </c>
      <c r="C16" s="122">
        <f ca="1">SUMIFS(INDIRECT(C$6),A.18!$A:$A,'Table A.18'!$C$4,A.18!$B:$B,'Table A.18'!$B16)</f>
        <v>89.144210815429688</v>
      </c>
      <c r="D16" s="122">
        <f ca="1">SUMIFS(INDIRECT(D$6),A.18!$A:$A,'Table A.18'!$C$4,A.18!$B:$B,'Table A.18'!$B16)</f>
        <v>48.858779907226563</v>
      </c>
      <c r="E16" s="122">
        <f ca="1">SUM(Table13456[[#This Row],[Spending pressures]:[Non-tax income pressures]])</f>
        <v>138.00299072265625</v>
      </c>
      <c r="F16" s="34"/>
      <c r="G16" s="34"/>
      <c r="H16" s="34"/>
    </row>
    <row r="17" spans="1:8" x14ac:dyDescent="0.25">
      <c r="A17" s="52"/>
      <c r="B17" s="56" t="str">
        <f>VLOOKUP($C$4,A.18!$M$8:$O$11,3,FALSE)</f>
        <v>Highest Covid death rate</v>
      </c>
      <c r="C17" s="122">
        <f ca="1">SUMIFS(INDIRECT(C$6),A.18!$A:$A,'Table A.18'!$C$4,A.18!$B:$B,'Table A.18'!$B17)</f>
        <v>105.35224151611328</v>
      </c>
      <c r="D17" s="122">
        <f ca="1">SUMIFS(INDIRECT(D$6),A.18!$A:$A,'Table A.18'!$C$4,A.18!$B:$B,'Table A.18'!$B17)</f>
        <v>49.471637725830078</v>
      </c>
      <c r="E17" s="122">
        <f ca="1">SUM(Table13456[[#This Row],[Spending pressures]:[Non-tax income pressures]])</f>
        <v>154.82387924194336</v>
      </c>
      <c r="F17" s="34"/>
      <c r="H17" s="34"/>
    </row>
    <row r="18" spans="1:8" x14ac:dyDescent="0.25">
      <c r="B18" s="18"/>
      <c r="C18" s="57"/>
      <c r="D18" s="57"/>
      <c r="E18" s="57"/>
      <c r="F18" s="34"/>
      <c r="H18" s="34"/>
    </row>
    <row r="19" spans="1:8" s="6" customFormat="1" ht="50.25" customHeight="1" x14ac:dyDescent="0.25">
      <c r="B19" s="129" t="s">
        <v>121</v>
      </c>
      <c r="C19" s="129"/>
      <c r="D19" s="129"/>
      <c r="E19" s="129"/>
    </row>
    <row r="20" spans="1:8" x14ac:dyDescent="0.25">
      <c r="B20" s="135"/>
      <c r="C20" s="135"/>
      <c r="D20" s="135"/>
      <c r="E20" s="135"/>
      <c r="G20" s="18"/>
      <c r="H20" s="18"/>
    </row>
    <row r="21" spans="1:8" ht="62.25" customHeight="1" x14ac:dyDescent="0.25">
      <c r="B21" s="134" t="s">
        <v>113</v>
      </c>
      <c r="C21" s="134"/>
      <c r="D21" s="134"/>
      <c r="E21" s="134"/>
      <c r="G21" s="18"/>
    </row>
    <row r="22" spans="1:8" x14ac:dyDescent="0.25">
      <c r="G22" s="18"/>
    </row>
    <row r="24" spans="1:8" x14ac:dyDescent="0.25">
      <c r="E24" s="18"/>
    </row>
    <row r="25" spans="1:8" x14ac:dyDescent="0.25">
      <c r="E25" s="18"/>
      <c r="H25" s="18"/>
    </row>
    <row r="27" spans="1:8" x14ac:dyDescent="0.25">
      <c r="G27" s="18"/>
      <c r="H27" s="18"/>
    </row>
    <row r="28" spans="1:8" x14ac:dyDescent="0.25">
      <c r="G28" s="18"/>
    </row>
    <row r="29" spans="1:8" x14ac:dyDescent="0.25">
      <c r="G29" s="18"/>
    </row>
    <row r="30" spans="1:8" x14ac:dyDescent="0.25">
      <c r="G30" s="18"/>
    </row>
    <row r="32" spans="1:8" x14ac:dyDescent="0.25">
      <c r="H32" s="18"/>
    </row>
  </sheetData>
  <mergeCells count="4">
    <mergeCell ref="B2:E2"/>
    <mergeCell ref="B19:E19"/>
    <mergeCell ref="B20:E20"/>
    <mergeCell ref="B21:E21"/>
  </mergeCells>
  <conditionalFormatting sqref="C8:E17">
    <cfRule type="expression" dxfId="13" priority="1">
      <formula>$C$5 = "As a % of adjusted revenue expenditure"</formula>
    </cfRule>
    <cfRule type="expression" dxfId="12" priority="2">
      <formula>$C$5 = "Per capita (£)"</formula>
    </cfRule>
  </conditionalFormatting>
  <pageMargins left="0.7" right="0.7" top="0.75" bottom="0.75" header="0.3" footer="0.3"/>
  <pageSetup paperSize="9" orientation="portrait" horizontalDpi="0" verticalDpi="0" r:id="rId1"/>
  <ignoredErrors>
    <ignoredError sqref="B9:B16" numberStoredAsText="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2D2F06A-3F01-4D6C-9BB5-4E91ABE0C377}">
          <x14:formula1>
            <xm:f>A.18!$N$2:$N$3</xm:f>
          </x14:formula1>
          <xm:sqref>C5</xm:sqref>
        </x14:dataValidation>
        <x14:dataValidation type="list" allowBlank="1" showInputMessage="1" showErrorMessage="1" xr:uid="{4C173587-B9A5-48EF-9EF8-918FB7490697}">
          <x14:formula1>
            <xm:f>A.18!$M$2:$M$5</xm:f>
          </x14:formula1>
          <xm:sqref>C4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7F97-2427-4AEA-A5FF-299F99E4340F}">
  <dimension ref="A2:G20"/>
  <sheetViews>
    <sheetView workbookViewId="0">
      <selection activeCell="I25" sqref="I25"/>
    </sheetView>
  </sheetViews>
  <sheetFormatPr defaultRowHeight="15" x14ac:dyDescent="0.25"/>
  <cols>
    <col min="1" max="1" width="4.85546875" style="61" customWidth="1"/>
    <col min="2" max="2" width="39.28515625" style="61" customWidth="1"/>
    <col min="3" max="3" width="19.85546875" style="61" customWidth="1"/>
    <col min="4" max="7" width="17.7109375" style="61" customWidth="1"/>
    <col min="8" max="16384" width="9.140625" style="61"/>
  </cols>
  <sheetData>
    <row r="2" spans="1:7" x14ac:dyDescent="0.25">
      <c r="B2" s="126" t="s">
        <v>228</v>
      </c>
      <c r="C2" s="126"/>
      <c r="D2" s="126"/>
      <c r="E2" s="126"/>
    </row>
    <row r="4" spans="1:7" ht="15.75" thickBot="1" x14ac:dyDescent="0.3">
      <c r="B4" s="3" t="s">
        <v>36</v>
      </c>
      <c r="C4" s="4" t="s">
        <v>0</v>
      </c>
    </row>
    <row r="6" spans="1:7" s="6" customFormat="1" x14ac:dyDescent="0.25">
      <c r="B6" s="63" t="s">
        <v>129</v>
      </c>
      <c r="C6" s="64" t="s">
        <v>130</v>
      </c>
      <c r="D6" s="60"/>
      <c r="E6" s="60"/>
      <c r="F6" s="60"/>
      <c r="G6" s="60"/>
    </row>
    <row r="7" spans="1:7" x14ac:dyDescent="0.25">
      <c r="A7" s="52">
        <v>1</v>
      </c>
      <c r="B7" s="65" t="s">
        <v>110</v>
      </c>
      <c r="C7" s="28">
        <f>INDEX(A.19!$B$2:$P$14,$A7,MATCH('Table A.19'!$C$4,A.19!B$1:P$1,0))</f>
        <v>4998.1749999823578</v>
      </c>
      <c r="D7" s="34"/>
      <c r="E7" s="67"/>
      <c r="F7" s="35"/>
      <c r="G7" s="34"/>
    </row>
    <row r="8" spans="1:7" x14ac:dyDescent="0.25">
      <c r="A8" s="52">
        <v>2</v>
      </c>
      <c r="B8" s="65" t="s">
        <v>122</v>
      </c>
      <c r="C8" s="28">
        <f>INDEX(A.19!$B$2:$P$14,$A8,MATCH('Table A.19'!$C$4,A.19!B$1:P$1,0))</f>
        <v>2854.7999999999997</v>
      </c>
      <c r="D8" s="34"/>
      <c r="E8" s="67"/>
      <c r="F8" s="34"/>
      <c r="G8" s="34"/>
    </row>
    <row r="9" spans="1:7" x14ac:dyDescent="0.25">
      <c r="A9" s="52">
        <v>3</v>
      </c>
      <c r="B9" s="8" t="s">
        <v>145</v>
      </c>
      <c r="C9" s="28">
        <f>INDEX(A.19!$B$2:$P$14,$A9,MATCH('Table A.19'!$C$4,A.19!B$1:P$1,0))</f>
        <v>7852.974999982358</v>
      </c>
      <c r="D9" s="34"/>
      <c r="E9" s="67"/>
      <c r="F9" s="34"/>
      <c r="G9" s="34"/>
    </row>
    <row r="10" spans="1:7" x14ac:dyDescent="0.25">
      <c r="A10" s="52">
        <v>4</v>
      </c>
      <c r="B10" s="65" t="s">
        <v>144</v>
      </c>
      <c r="C10" s="28">
        <f>INDEX(A.19!$B$2:$P$14,$A10,MATCH('Table A.19'!$C$4,A.19!B$1:P$1,0))</f>
        <v>3634.4093109999999</v>
      </c>
      <c r="D10" s="34"/>
      <c r="E10" s="67"/>
      <c r="F10" s="34"/>
      <c r="G10" s="34"/>
    </row>
    <row r="11" spans="1:7" x14ac:dyDescent="0.25">
      <c r="A11" s="52">
        <v>5</v>
      </c>
      <c r="B11" s="65" t="s">
        <v>137</v>
      </c>
      <c r="C11" s="28">
        <f>INDEX(A.19!$B$2:$P$14,$A11,MATCH('Table A.19'!$C$4,A.19!B$1:P$1,0))</f>
        <v>586.1900789286675</v>
      </c>
      <c r="D11" s="34"/>
      <c r="E11" s="67"/>
      <c r="F11" s="34"/>
      <c r="G11" s="34"/>
    </row>
    <row r="12" spans="1:7" x14ac:dyDescent="0.25">
      <c r="A12" s="52">
        <v>6</v>
      </c>
      <c r="B12" s="8" t="s">
        <v>123</v>
      </c>
      <c r="C12" s="28">
        <f>INDEX(A.19!$B$2:$P$14,$A12,MATCH('Table A.19'!$C$4,A.19!B$1:P$1,0))</f>
        <v>4220.5993899286677</v>
      </c>
      <c r="D12" s="34"/>
      <c r="E12" s="67"/>
      <c r="F12" s="34"/>
      <c r="G12" s="34"/>
    </row>
    <row r="13" spans="1:7" x14ac:dyDescent="0.25">
      <c r="A13" s="52">
        <v>7</v>
      </c>
      <c r="B13" s="65" t="s">
        <v>127</v>
      </c>
      <c r="C13" s="28">
        <f>INDEX(A.19!$B$2:$P$14,$A13,MATCH('Table A.19'!$C$4,A.19!B$1:P$1,0))</f>
        <v>1059.115128735245</v>
      </c>
      <c r="D13" s="34"/>
      <c r="E13" s="67"/>
      <c r="F13" s="34"/>
      <c r="G13" s="34"/>
    </row>
    <row r="14" spans="1:7" x14ac:dyDescent="0.25">
      <c r="A14" s="52">
        <v>8</v>
      </c>
      <c r="B14" s="65" t="s">
        <v>124</v>
      </c>
      <c r="C14" s="28">
        <f>INDEX(A.19!$B$2:$P$14,$A14,MATCH('Table A.19'!$C$4,A.19!B$1:P$1,0))</f>
        <v>485.87275339663029</v>
      </c>
      <c r="D14" s="34"/>
      <c r="E14" s="67"/>
      <c r="F14" s="34"/>
      <c r="G14" s="34"/>
    </row>
    <row r="15" spans="1:7" x14ac:dyDescent="0.25">
      <c r="A15" s="52">
        <v>9</v>
      </c>
      <c r="B15" s="65" t="s">
        <v>125</v>
      </c>
      <c r="C15" s="28">
        <f>INDEX(A.19!$B$2:$P$14,$A15,MATCH('Table A.19'!$C$4,A.19!B$1:P$1,0))</f>
        <v>34.575999999999993</v>
      </c>
      <c r="D15" s="34"/>
      <c r="E15" s="67"/>
      <c r="F15" s="34"/>
      <c r="G15" s="34"/>
    </row>
    <row r="16" spans="1:7" x14ac:dyDescent="0.25">
      <c r="A16" s="52">
        <v>10</v>
      </c>
      <c r="B16" s="66" t="s">
        <v>128</v>
      </c>
      <c r="C16" s="28">
        <f>INDEX(A.19!$B$2:$P$14,$A16,MATCH('Table A.19'!$C$4,A.19!B$1:P$1,0))</f>
        <v>45.642000000000017</v>
      </c>
      <c r="D16" s="68"/>
      <c r="E16" s="69"/>
      <c r="F16" s="34"/>
      <c r="G16" s="34"/>
    </row>
    <row r="17" spans="1:7" x14ac:dyDescent="0.25">
      <c r="A17" s="52">
        <v>11</v>
      </c>
      <c r="B17" s="8" t="s">
        <v>126</v>
      </c>
      <c r="C17" s="28">
        <f>INDEX(A.19!$B$2:$P$14,$A17,MATCH('Table A.19'!$C$4,A.19!B$1:P$1,0))</f>
        <v>1625.2058821318753</v>
      </c>
      <c r="D17" s="34"/>
      <c r="E17" s="67"/>
      <c r="F17" s="34"/>
      <c r="G17" s="34"/>
    </row>
    <row r="18" spans="1:7" x14ac:dyDescent="0.25">
      <c r="A18" s="52"/>
      <c r="B18" s="9" t="s">
        <v>146</v>
      </c>
      <c r="C18" s="28">
        <f>C9-C12-C17</f>
        <v>2007.1697279218149</v>
      </c>
      <c r="D18" s="34"/>
      <c r="E18" s="67"/>
      <c r="F18" s="34"/>
      <c r="G18" s="34"/>
    </row>
    <row r="19" spans="1:7" x14ac:dyDescent="0.25">
      <c r="A19" s="52"/>
    </row>
    <row r="20" spans="1:7" ht="82.5" customHeight="1" x14ac:dyDescent="0.25">
      <c r="B20" s="134" t="s">
        <v>132</v>
      </c>
      <c r="C20" s="134"/>
      <c r="D20" s="134"/>
      <c r="E20" s="134"/>
    </row>
  </sheetData>
  <mergeCells count="2">
    <mergeCell ref="B2:E2"/>
    <mergeCell ref="B20:E20"/>
  </mergeCells>
  <pageMargins left="0.7" right="0.7" top="0.75" bottom="0.75" header="0.3" footer="0.3"/>
  <pageSetup paperSize="9" orientation="portrait" horizontalDpi="0" verticalDpi="0" r:id="rId1"/>
  <ignoredErrors>
    <ignoredError sqref="C18 C7:C17"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7CFDB17-9353-4147-8651-11162DE62D91}">
          <x14:formula1>
            <xm:f>A.19!$S$2:$S$16</xm:f>
          </x14:formula1>
          <xm:sqref>C4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0E60-D429-4E7A-B864-D1A2674BC0C5}">
  <dimension ref="A1"/>
  <sheetViews>
    <sheetView workbookViewId="0">
      <selection activeCell="J32" sqref="J32"/>
    </sheetView>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1"/>
  <sheetViews>
    <sheetView topLeftCell="A358" workbookViewId="0">
      <selection activeCell="H13" sqref="H13"/>
    </sheetView>
  </sheetViews>
  <sheetFormatPr defaultRowHeight="15" x14ac:dyDescent="0.25"/>
  <sheetData>
    <row r="1" spans="1:12" x14ac:dyDescent="0.25">
      <c r="A1" t="s">
        <v>47</v>
      </c>
      <c r="B1" t="s">
        <v>15</v>
      </c>
      <c r="C1" t="s">
        <v>48</v>
      </c>
      <c r="D1" t="s">
        <v>49</v>
      </c>
      <c r="E1" t="s">
        <v>50</v>
      </c>
      <c r="F1" t="s">
        <v>51</v>
      </c>
      <c r="G1" t="s">
        <v>52</v>
      </c>
      <c r="H1" t="s">
        <v>63</v>
      </c>
      <c r="L1" s="10" t="s">
        <v>46</v>
      </c>
    </row>
    <row r="2" spans="1:12" x14ac:dyDescent="0.25">
      <c r="A2" t="s">
        <v>0</v>
      </c>
      <c r="B2" t="s">
        <v>16</v>
      </c>
      <c r="C2" s="1">
        <v>247.58090261402273</v>
      </c>
      <c r="D2" s="1">
        <v>275.47399999999971</v>
      </c>
      <c r="E2" s="1">
        <v>366.73399999999998</v>
      </c>
      <c r="F2" s="1">
        <v>289.13399999999973</v>
      </c>
      <c r="G2" s="1">
        <v>2174.248000000001</v>
      </c>
      <c r="H2" s="1">
        <v>0.12330425530672073</v>
      </c>
      <c r="L2" t="s">
        <v>0</v>
      </c>
    </row>
    <row r="3" spans="1:12" x14ac:dyDescent="0.25">
      <c r="A3" t="s">
        <v>6</v>
      </c>
      <c r="B3" t="s">
        <v>16</v>
      </c>
      <c r="C3" s="1">
        <v>16.986000000000001</v>
      </c>
      <c r="D3" s="1">
        <v>16.086000000000002</v>
      </c>
      <c r="E3" s="1">
        <v>23.715999999999998</v>
      </c>
      <c r="F3" s="1">
        <v>21.003</v>
      </c>
      <c r="G3" s="1">
        <v>162.56</v>
      </c>
      <c r="H3" s="1">
        <v>0.12926836311817169</v>
      </c>
      <c r="L3" t="s">
        <v>1</v>
      </c>
    </row>
    <row r="4" spans="1:12" x14ac:dyDescent="0.25">
      <c r="A4" t="s">
        <v>7</v>
      </c>
      <c r="B4" t="s">
        <v>16</v>
      </c>
      <c r="C4" s="1">
        <v>24.544</v>
      </c>
      <c r="D4" s="1">
        <v>30.427999999999997</v>
      </c>
      <c r="E4" s="1">
        <v>40.247</v>
      </c>
      <c r="F4" s="1">
        <v>33.375</v>
      </c>
      <c r="G4" s="1">
        <v>279.25199999999995</v>
      </c>
      <c r="H4" s="1">
        <v>0.13946601748466492</v>
      </c>
      <c r="L4" t="s">
        <v>2</v>
      </c>
    </row>
    <row r="5" spans="1:12" x14ac:dyDescent="0.25">
      <c r="A5" t="s">
        <v>8</v>
      </c>
      <c r="B5" t="s">
        <v>16</v>
      </c>
      <c r="C5" s="1">
        <v>29.844999999999995</v>
      </c>
      <c r="D5" s="1">
        <v>37.978999999999999</v>
      </c>
      <c r="E5" s="1">
        <v>43.010999999999996</v>
      </c>
      <c r="F5" s="1">
        <v>34.793999999999997</v>
      </c>
      <c r="G5" s="1">
        <v>275.18900000000002</v>
      </c>
      <c r="H5" s="1">
        <v>0.10578743368387222</v>
      </c>
      <c r="L5" t="s">
        <v>3</v>
      </c>
    </row>
    <row r="6" spans="1:12" x14ac:dyDescent="0.25">
      <c r="A6" t="s">
        <v>1</v>
      </c>
      <c r="B6" t="s">
        <v>16</v>
      </c>
      <c r="C6" s="1">
        <v>29.844999999999988</v>
      </c>
      <c r="D6" s="1">
        <v>37.978999999999992</v>
      </c>
      <c r="E6" s="1">
        <v>43.010999999999996</v>
      </c>
      <c r="F6" s="1">
        <v>34.794000000000004</v>
      </c>
      <c r="G6" s="1">
        <v>275.18900000000002</v>
      </c>
      <c r="H6" s="1">
        <v>0.10578743368387222</v>
      </c>
      <c r="L6" t="s">
        <v>4</v>
      </c>
    </row>
    <row r="7" spans="1:12" x14ac:dyDescent="0.25">
      <c r="A7" t="s">
        <v>2</v>
      </c>
      <c r="B7" t="s">
        <v>16</v>
      </c>
      <c r="C7" s="1">
        <v>54.824902614022683</v>
      </c>
      <c r="D7" s="1">
        <v>70.094999999999999</v>
      </c>
      <c r="E7" s="1">
        <v>95.389999999999958</v>
      </c>
      <c r="F7" s="1">
        <v>67.172000000000011</v>
      </c>
      <c r="G7" s="1">
        <v>461.09100000000007</v>
      </c>
      <c r="H7" s="1">
        <v>0.12106310576200485</v>
      </c>
      <c r="L7" t="s">
        <v>5</v>
      </c>
    </row>
    <row r="8" spans="1:12" x14ac:dyDescent="0.25">
      <c r="A8" t="s">
        <v>9</v>
      </c>
      <c r="B8" t="s">
        <v>16</v>
      </c>
      <c r="C8" s="1">
        <v>10.576000000000002</v>
      </c>
      <c r="D8" s="1">
        <v>14.025</v>
      </c>
      <c r="E8" s="1">
        <v>29.305</v>
      </c>
      <c r="F8" s="1">
        <v>21.860999999999997</v>
      </c>
      <c r="G8" s="1">
        <v>154.643</v>
      </c>
      <c r="H8" s="1">
        <v>0.17377924919128418</v>
      </c>
      <c r="L8" t="s">
        <v>6</v>
      </c>
    </row>
    <row r="9" spans="1:12" x14ac:dyDescent="0.25">
      <c r="A9" t="s">
        <v>10</v>
      </c>
      <c r="B9" t="s">
        <v>16</v>
      </c>
      <c r="C9" s="1">
        <v>30.414999999999999</v>
      </c>
      <c r="D9" s="1">
        <v>41.961000000000006</v>
      </c>
      <c r="E9" s="1">
        <v>55.999999999999986</v>
      </c>
      <c r="F9" s="1">
        <v>53.997000000000021</v>
      </c>
      <c r="G9" s="1">
        <v>311.61799999999994</v>
      </c>
      <c r="H9" s="1">
        <v>0.1283973753452301</v>
      </c>
      <c r="L9" t="s">
        <v>7</v>
      </c>
    </row>
    <row r="10" spans="1:12" x14ac:dyDescent="0.25">
      <c r="A10" t="s">
        <v>3</v>
      </c>
      <c r="B10" t="s">
        <v>16</v>
      </c>
      <c r="C10" s="1">
        <v>98.615000000000009</v>
      </c>
      <c r="D10" s="1">
        <v>91.518000000000015</v>
      </c>
      <c r="E10" s="1">
        <v>117.917</v>
      </c>
      <c r="F10" s="1">
        <v>95.91</v>
      </c>
      <c r="G10" s="1">
        <v>829.34499999999991</v>
      </c>
      <c r="H10" s="1">
        <v>0.12335522472858429</v>
      </c>
      <c r="L10" t="s">
        <v>8</v>
      </c>
    </row>
    <row r="11" spans="1:12" x14ac:dyDescent="0.25">
      <c r="A11" t="s">
        <v>4</v>
      </c>
      <c r="B11" t="s">
        <v>16</v>
      </c>
      <c r="C11" s="1">
        <v>0.19500000000000001</v>
      </c>
      <c r="D11" s="1">
        <v>0.17400000000000002</v>
      </c>
      <c r="E11" s="1">
        <v>8.8999999999999996E-2</v>
      </c>
      <c r="F11" s="1">
        <v>5.1000000000000004E-2</v>
      </c>
      <c r="G11" s="1">
        <v>0.49300000000000005</v>
      </c>
      <c r="H11" s="1">
        <v>3.9027731865644455E-2</v>
      </c>
      <c r="L11" t="s">
        <v>9</v>
      </c>
    </row>
    <row r="12" spans="1:12" x14ac:dyDescent="0.25">
      <c r="A12" t="s">
        <v>11</v>
      </c>
      <c r="B12" t="s">
        <v>16</v>
      </c>
      <c r="C12" s="1">
        <v>42.681999999999995</v>
      </c>
      <c r="D12" s="1">
        <v>42.221000000000004</v>
      </c>
      <c r="E12" s="1">
        <v>50.875999999999998</v>
      </c>
      <c r="F12" s="1">
        <v>38.031999999999996</v>
      </c>
      <c r="G12" s="1">
        <v>339.28199999999998</v>
      </c>
      <c r="H12" s="1">
        <v>0.11696738004684448</v>
      </c>
      <c r="L12" t="s">
        <v>10</v>
      </c>
    </row>
    <row r="13" spans="1:12" x14ac:dyDescent="0.25">
      <c r="A13" t="s">
        <v>12</v>
      </c>
      <c r="B13" t="s">
        <v>16</v>
      </c>
      <c r="C13" s="1">
        <v>33.769999999999996</v>
      </c>
      <c r="D13" s="1">
        <v>30.788</v>
      </c>
      <c r="E13" s="1">
        <v>47.804000000000002</v>
      </c>
      <c r="F13" s="1">
        <v>31.975999999999996</v>
      </c>
      <c r="G13" s="1">
        <v>241.77999999999997</v>
      </c>
      <c r="H13" s="1">
        <v>0.12933100759983063</v>
      </c>
      <c r="L13" t="s">
        <v>11</v>
      </c>
    </row>
    <row r="14" spans="1:12" x14ac:dyDescent="0.25">
      <c r="A14" t="s">
        <v>5</v>
      </c>
      <c r="B14" t="s">
        <v>16</v>
      </c>
      <c r="C14" s="1">
        <v>64.100999999999999</v>
      </c>
      <c r="D14" s="1">
        <v>75.708000000000013</v>
      </c>
      <c r="E14" s="1">
        <v>110.32699999999997</v>
      </c>
      <c r="F14" s="1">
        <v>91.207000000000008</v>
      </c>
      <c r="G14" s="1">
        <v>608.12999999999988</v>
      </c>
      <c r="H14" s="1">
        <v>0.1355220228433609</v>
      </c>
      <c r="L14" t="s">
        <v>12</v>
      </c>
    </row>
    <row r="15" spans="1:12" x14ac:dyDescent="0.25">
      <c r="A15" t="s">
        <v>13</v>
      </c>
      <c r="B15" t="s">
        <v>16</v>
      </c>
      <c r="C15" s="1">
        <v>31.009902614022678</v>
      </c>
      <c r="D15" s="1">
        <v>35.095999999999997</v>
      </c>
      <c r="E15" s="1">
        <v>37.64</v>
      </c>
      <c r="F15" s="1">
        <v>27.645999999999997</v>
      </c>
      <c r="G15" s="1">
        <v>205.03</v>
      </c>
      <c r="H15" s="1">
        <v>0.11526387184858322</v>
      </c>
      <c r="L15" t="s">
        <v>13</v>
      </c>
    </row>
    <row r="16" spans="1:12" x14ac:dyDescent="0.25">
      <c r="A16" t="s">
        <v>14</v>
      </c>
      <c r="B16" t="s">
        <v>16</v>
      </c>
      <c r="C16" s="1">
        <v>27.752999999999997</v>
      </c>
      <c r="D16" s="1">
        <v>26.89</v>
      </c>
      <c r="E16" s="1">
        <v>38.134999999999998</v>
      </c>
      <c r="F16" s="1">
        <v>26.450000000000003</v>
      </c>
      <c r="G16" s="1">
        <v>204.89400000000001</v>
      </c>
      <c r="H16" s="1">
        <v>0.10748536884784698</v>
      </c>
      <c r="L16" t="s">
        <v>14</v>
      </c>
    </row>
    <row r="17" spans="1:8" x14ac:dyDescent="0.25">
      <c r="A17" t="s">
        <v>0</v>
      </c>
      <c r="B17" t="s">
        <v>17</v>
      </c>
      <c r="C17" s="1">
        <v>32.356000000000002</v>
      </c>
      <c r="D17" s="1">
        <v>32.521000000000008</v>
      </c>
      <c r="E17" s="1">
        <v>33.934000000000012</v>
      </c>
      <c r="F17" s="1">
        <v>33.443000000000005</v>
      </c>
      <c r="G17" s="1">
        <v>318.04600000000016</v>
      </c>
      <c r="H17" s="1">
        <v>3.2434746623039246E-2</v>
      </c>
    </row>
    <row r="18" spans="1:8" x14ac:dyDescent="0.25">
      <c r="A18" t="s">
        <v>6</v>
      </c>
      <c r="B18" t="s">
        <v>17</v>
      </c>
      <c r="C18" s="1">
        <v>4.4049999999999994</v>
      </c>
      <c r="D18" s="1">
        <v>3.7359999999999998</v>
      </c>
      <c r="E18" s="1">
        <v>4.1219999999999999</v>
      </c>
      <c r="F18" s="1">
        <v>3.577</v>
      </c>
      <c r="G18" s="1">
        <v>25.948</v>
      </c>
      <c r="H18" s="1">
        <v>3.8818217813968658E-2</v>
      </c>
    </row>
    <row r="19" spans="1:8" x14ac:dyDescent="0.25">
      <c r="A19" t="s">
        <v>7</v>
      </c>
      <c r="B19" t="s">
        <v>17</v>
      </c>
      <c r="C19" s="1">
        <v>1.5110000000000001</v>
      </c>
      <c r="D19" s="1">
        <v>1.7210000000000001</v>
      </c>
      <c r="E19" s="1">
        <v>1.9769999999999999</v>
      </c>
      <c r="F19" s="1">
        <v>1.9289999999999998</v>
      </c>
      <c r="G19" s="1">
        <v>28.547000000000001</v>
      </c>
      <c r="H19" s="1">
        <v>3.0583849176764488E-2</v>
      </c>
    </row>
    <row r="20" spans="1:8" x14ac:dyDescent="0.25">
      <c r="A20" t="s">
        <v>8</v>
      </c>
      <c r="B20" t="s">
        <v>17</v>
      </c>
      <c r="C20" s="1">
        <v>4.3460000000000001</v>
      </c>
      <c r="D20" s="1">
        <v>4.8570000000000002</v>
      </c>
      <c r="E20" s="1">
        <v>4.016</v>
      </c>
      <c r="F20" s="1">
        <v>4.4219999999999997</v>
      </c>
      <c r="G20" s="1">
        <v>43.289999999999992</v>
      </c>
      <c r="H20" s="1">
        <v>2.4623390287160873E-2</v>
      </c>
    </row>
    <row r="21" spans="1:8" x14ac:dyDescent="0.25">
      <c r="A21" t="s">
        <v>1</v>
      </c>
      <c r="B21" t="s">
        <v>17</v>
      </c>
      <c r="C21" s="1">
        <v>4.3459999999999992</v>
      </c>
      <c r="D21" s="1">
        <v>4.8569999999999993</v>
      </c>
      <c r="E21" s="1">
        <v>4.0160000000000009</v>
      </c>
      <c r="F21" s="1">
        <v>4.4220000000000006</v>
      </c>
      <c r="G21" s="1">
        <v>43.289999999999992</v>
      </c>
      <c r="H21" s="1">
        <v>2.4623390287160873E-2</v>
      </c>
    </row>
    <row r="22" spans="1:8" x14ac:dyDescent="0.25">
      <c r="A22" t="s">
        <v>2</v>
      </c>
      <c r="B22" t="s">
        <v>17</v>
      </c>
      <c r="C22" s="1">
        <v>9.8660000000000014</v>
      </c>
      <c r="D22" s="1">
        <v>10.774000000000001</v>
      </c>
      <c r="E22" s="1">
        <v>10.047000000000001</v>
      </c>
      <c r="F22" s="1">
        <v>10.617000000000001</v>
      </c>
      <c r="G22" s="1">
        <v>78.233000000000004</v>
      </c>
      <c r="H22" s="1">
        <v>3.2471157610416412E-2</v>
      </c>
    </row>
    <row r="23" spans="1:8" x14ac:dyDescent="0.25">
      <c r="A23" t="s">
        <v>9</v>
      </c>
      <c r="B23" t="s">
        <v>17</v>
      </c>
      <c r="C23" s="1">
        <v>1.464</v>
      </c>
      <c r="D23" s="1">
        <v>2.4049999999999998</v>
      </c>
      <c r="E23" s="1">
        <v>2.46</v>
      </c>
      <c r="F23" s="1">
        <v>2.2789999999999999</v>
      </c>
      <c r="G23" s="1">
        <v>24.189</v>
      </c>
      <c r="H23" s="1">
        <v>4.6775568276643753E-2</v>
      </c>
    </row>
    <row r="24" spans="1:8" x14ac:dyDescent="0.25">
      <c r="A24" t="s">
        <v>10</v>
      </c>
      <c r="B24" t="s">
        <v>17</v>
      </c>
      <c r="C24" s="1">
        <v>3.7469999999999999</v>
      </c>
      <c r="D24" s="1">
        <v>3.12</v>
      </c>
      <c r="E24" s="1">
        <v>2.61</v>
      </c>
      <c r="F24" s="1">
        <v>6.3380000000000001</v>
      </c>
      <c r="G24" s="1">
        <v>44.2</v>
      </c>
      <c r="H24" s="1">
        <v>3.1341552734375E-2</v>
      </c>
    </row>
    <row r="25" spans="1:8" x14ac:dyDescent="0.25">
      <c r="A25" t="s">
        <v>3</v>
      </c>
      <c r="B25" t="s">
        <v>17</v>
      </c>
      <c r="C25" s="1">
        <v>8.751000000000003</v>
      </c>
      <c r="D25" s="1">
        <v>6.1989999999999998</v>
      </c>
      <c r="E25" s="1">
        <v>8.1629999999999985</v>
      </c>
      <c r="F25" s="1">
        <v>7.2240000000000002</v>
      </c>
      <c r="G25" s="1">
        <v>99.93</v>
      </c>
      <c r="H25" s="1">
        <v>3.1308561563491821E-2</v>
      </c>
    </row>
    <row r="26" spans="1:8" x14ac:dyDescent="0.25">
      <c r="A26" t="s">
        <v>4</v>
      </c>
      <c r="B26" t="s">
        <v>17</v>
      </c>
      <c r="C26" s="1">
        <v>0</v>
      </c>
      <c r="D26" s="1">
        <v>0</v>
      </c>
      <c r="E26" s="1">
        <v>0</v>
      </c>
      <c r="F26" s="1">
        <v>0</v>
      </c>
      <c r="G26" s="1">
        <v>0</v>
      </c>
      <c r="H26" s="1">
        <v>0</v>
      </c>
    </row>
    <row r="27" spans="1:8" x14ac:dyDescent="0.25">
      <c r="A27" t="s">
        <v>11</v>
      </c>
      <c r="B27" t="s">
        <v>17</v>
      </c>
      <c r="C27" s="1">
        <v>3.1949999999999998</v>
      </c>
      <c r="D27" s="1">
        <v>2.3660000000000005</v>
      </c>
      <c r="E27" s="1">
        <v>4.0739999999999998</v>
      </c>
      <c r="F27" s="1">
        <v>3.6300000000000003</v>
      </c>
      <c r="G27" s="1">
        <v>49.971999999999994</v>
      </c>
      <c r="H27" s="1">
        <v>3.4020613878965378E-2</v>
      </c>
    </row>
    <row r="28" spans="1:8" x14ac:dyDescent="0.25">
      <c r="A28" t="s">
        <v>12</v>
      </c>
      <c r="B28" t="s">
        <v>17</v>
      </c>
      <c r="C28" s="1">
        <v>4.0060000000000002</v>
      </c>
      <c r="D28" s="1">
        <v>2.778</v>
      </c>
      <c r="E28" s="1">
        <v>3.1900000000000004</v>
      </c>
      <c r="F28" s="1">
        <v>3.1500000000000004</v>
      </c>
      <c r="G28" s="1">
        <v>35.686000000000007</v>
      </c>
      <c r="H28" s="1">
        <v>3.9887476712465286E-2</v>
      </c>
    </row>
    <row r="29" spans="1:8" x14ac:dyDescent="0.25">
      <c r="A29" t="s">
        <v>5</v>
      </c>
      <c r="B29" t="s">
        <v>17</v>
      </c>
      <c r="C29" s="1">
        <v>9.3929999999999989</v>
      </c>
      <c r="D29" s="1">
        <v>10.690999999999999</v>
      </c>
      <c r="E29" s="1">
        <v>11.708000000000002</v>
      </c>
      <c r="F29" s="1">
        <v>11.180000000000003</v>
      </c>
      <c r="G29" s="1">
        <v>96.592999999999989</v>
      </c>
      <c r="H29" s="1">
        <v>3.9525382220745087E-2</v>
      </c>
    </row>
    <row r="30" spans="1:8" x14ac:dyDescent="0.25">
      <c r="A30" t="s">
        <v>13</v>
      </c>
      <c r="B30" t="s">
        <v>17</v>
      </c>
      <c r="C30" s="1">
        <v>5.9380000000000006</v>
      </c>
      <c r="D30" s="1">
        <v>7.0960000000000001</v>
      </c>
      <c r="E30" s="1">
        <v>6.7080000000000002</v>
      </c>
      <c r="F30" s="1">
        <v>3.8870000000000005</v>
      </c>
      <c r="G30" s="1">
        <v>30.024999999999995</v>
      </c>
      <c r="H30" s="1">
        <v>2.7123782783746719E-2</v>
      </c>
    </row>
    <row r="31" spans="1:8" x14ac:dyDescent="0.25">
      <c r="A31" t="s">
        <v>14</v>
      </c>
      <c r="B31" t="s">
        <v>17</v>
      </c>
      <c r="C31" s="1">
        <v>3.7440000000000007</v>
      </c>
      <c r="D31" s="1">
        <v>4.4420000000000002</v>
      </c>
      <c r="E31" s="1">
        <v>4.777000000000001</v>
      </c>
      <c r="F31" s="1">
        <v>4.2309999999999999</v>
      </c>
      <c r="G31" s="1">
        <v>36.189</v>
      </c>
      <c r="H31" s="1">
        <v>3.4535322338342667E-2</v>
      </c>
    </row>
    <row r="32" spans="1:8" x14ac:dyDescent="0.25">
      <c r="A32" t="s">
        <v>0</v>
      </c>
      <c r="B32" t="s">
        <v>18</v>
      </c>
      <c r="C32" s="1">
        <v>14.830000000000004</v>
      </c>
      <c r="D32" s="1">
        <v>15.857999999999992</v>
      </c>
      <c r="E32" s="1">
        <v>14.314000000000004</v>
      </c>
      <c r="F32" s="1">
        <v>16.215000000000003</v>
      </c>
      <c r="G32" s="1">
        <v>229.685</v>
      </c>
      <c r="H32" s="1">
        <v>6.8267388269305229E-3</v>
      </c>
    </row>
    <row r="33" spans="1:8" x14ac:dyDescent="0.25">
      <c r="A33" t="s">
        <v>6</v>
      </c>
      <c r="B33" t="s">
        <v>18</v>
      </c>
      <c r="C33" s="1">
        <v>1.1970000000000001</v>
      </c>
      <c r="D33" s="1">
        <v>1.1890000000000001</v>
      </c>
      <c r="E33" s="1">
        <v>1.6940000000000002</v>
      </c>
      <c r="F33" s="1">
        <v>1.421</v>
      </c>
      <c r="G33" s="1">
        <v>21.057000000000002</v>
      </c>
      <c r="H33" s="1">
        <v>1.0842119343578815E-2</v>
      </c>
    </row>
    <row r="34" spans="1:8" x14ac:dyDescent="0.25">
      <c r="A34" t="s">
        <v>7</v>
      </c>
      <c r="B34" t="s">
        <v>18</v>
      </c>
      <c r="C34" s="1">
        <v>0.253</v>
      </c>
      <c r="D34" s="1">
        <v>0.74299999999999999</v>
      </c>
      <c r="E34" s="1">
        <v>0.79</v>
      </c>
      <c r="F34" s="1">
        <v>0.8580000000000001</v>
      </c>
      <c r="G34" s="1">
        <v>14.024000000000001</v>
      </c>
      <c r="H34" s="1">
        <v>4.8798788338899612E-3</v>
      </c>
    </row>
    <row r="35" spans="1:8" x14ac:dyDescent="0.25">
      <c r="A35" t="s">
        <v>8</v>
      </c>
      <c r="B35" t="s">
        <v>18</v>
      </c>
      <c r="C35" s="1">
        <v>2.899999999999999</v>
      </c>
      <c r="D35" s="1">
        <v>2.3349999999999991</v>
      </c>
      <c r="E35" s="1">
        <v>1.7589999999999997</v>
      </c>
      <c r="F35" s="1">
        <v>1.37</v>
      </c>
      <c r="G35" s="1">
        <v>32.655999999999999</v>
      </c>
      <c r="H35" s="1">
        <v>4.7231563366949558E-3</v>
      </c>
    </row>
    <row r="36" spans="1:8" x14ac:dyDescent="0.25">
      <c r="A36" t="s">
        <v>1</v>
      </c>
      <c r="B36" t="s">
        <v>18</v>
      </c>
      <c r="C36" s="1">
        <v>2.8999999999999995</v>
      </c>
      <c r="D36" s="1">
        <v>2.335</v>
      </c>
      <c r="E36" s="1">
        <v>1.7590000000000001</v>
      </c>
      <c r="F36" s="1">
        <v>1.37</v>
      </c>
      <c r="G36" s="1">
        <v>32.655999999999999</v>
      </c>
      <c r="H36" s="1">
        <v>4.7231563366949558E-3</v>
      </c>
    </row>
    <row r="37" spans="1:8" x14ac:dyDescent="0.25">
      <c r="A37" t="s">
        <v>2</v>
      </c>
      <c r="B37" t="s">
        <v>18</v>
      </c>
      <c r="C37" s="1">
        <v>4.7869999999999999</v>
      </c>
      <c r="D37" s="1">
        <v>4.802999999999999</v>
      </c>
      <c r="E37" s="1">
        <v>3.641</v>
      </c>
      <c r="F37" s="1">
        <v>3.3460000000000001</v>
      </c>
      <c r="G37" s="1">
        <v>44.831000000000003</v>
      </c>
      <c r="H37" s="1">
        <v>5.5930595844984055E-3</v>
      </c>
    </row>
    <row r="38" spans="1:8" x14ac:dyDescent="0.25">
      <c r="A38" t="s">
        <v>9</v>
      </c>
      <c r="B38" t="s">
        <v>18</v>
      </c>
      <c r="C38" s="1">
        <v>0.57300000000000006</v>
      </c>
      <c r="D38" s="1">
        <v>1.1920000000000002</v>
      </c>
      <c r="E38" s="1">
        <v>1.462</v>
      </c>
      <c r="F38" s="1">
        <v>0.91400000000000003</v>
      </c>
      <c r="G38" s="1">
        <v>14.083</v>
      </c>
      <c r="H38" s="1">
        <v>8.6907194927334785E-3</v>
      </c>
    </row>
    <row r="39" spans="1:8" x14ac:dyDescent="0.25">
      <c r="A39" t="s">
        <v>10</v>
      </c>
      <c r="B39" t="s">
        <v>18</v>
      </c>
      <c r="C39" s="1">
        <v>3.1689999999999996</v>
      </c>
      <c r="D39" s="1">
        <v>2.0599999999999996</v>
      </c>
      <c r="E39" s="1">
        <v>1.8659999999999999</v>
      </c>
      <c r="F39" s="1">
        <v>1.6539999999999999</v>
      </c>
      <c r="G39" s="1">
        <v>37.616000000000007</v>
      </c>
      <c r="H39" s="1">
        <v>7.0727737620472908E-3</v>
      </c>
    </row>
    <row r="40" spans="1:8" x14ac:dyDescent="0.25">
      <c r="A40" t="s">
        <v>3</v>
      </c>
      <c r="B40" t="s">
        <v>18</v>
      </c>
      <c r="C40" s="1">
        <v>4.016</v>
      </c>
      <c r="D40" s="1">
        <v>5.2780000000000014</v>
      </c>
      <c r="E40" s="1">
        <v>4.8119999999999994</v>
      </c>
      <c r="F40" s="1">
        <v>8.1470000000000002</v>
      </c>
      <c r="G40" s="1">
        <v>93.539999999999978</v>
      </c>
      <c r="H40" s="1">
        <v>8.4481788799166679E-3</v>
      </c>
    </row>
    <row r="41" spans="1:8" x14ac:dyDescent="0.25">
      <c r="A41" t="s">
        <v>4</v>
      </c>
      <c r="B41" t="s">
        <v>18</v>
      </c>
      <c r="C41" s="1">
        <v>0</v>
      </c>
      <c r="D41" s="1">
        <v>0</v>
      </c>
      <c r="E41" s="1">
        <v>0</v>
      </c>
      <c r="F41" s="1">
        <v>0</v>
      </c>
      <c r="G41" s="1">
        <v>0</v>
      </c>
      <c r="H41" s="1">
        <v>0</v>
      </c>
    </row>
    <row r="42" spans="1:8" x14ac:dyDescent="0.25">
      <c r="A42" t="s">
        <v>4</v>
      </c>
      <c r="B42" t="s">
        <v>18</v>
      </c>
      <c r="C42" s="1"/>
      <c r="D42" s="1"/>
      <c r="E42" s="1"/>
      <c r="F42" s="1"/>
      <c r="G42" s="1"/>
      <c r="H42" s="1">
        <v>0</v>
      </c>
    </row>
    <row r="43" spans="1:8" x14ac:dyDescent="0.25">
      <c r="A43" t="s">
        <v>11</v>
      </c>
      <c r="B43" t="s">
        <v>18</v>
      </c>
      <c r="C43" s="1">
        <v>2.8819999999999997</v>
      </c>
      <c r="D43" s="1">
        <v>3.0489999999999995</v>
      </c>
      <c r="E43" s="1">
        <v>2.4999999999999996</v>
      </c>
      <c r="F43" s="1">
        <v>5.8410000000000011</v>
      </c>
      <c r="G43" s="1">
        <v>43.713999999999999</v>
      </c>
      <c r="H43" s="1">
        <v>7.999766618013382E-3</v>
      </c>
    </row>
    <row r="44" spans="1:8" x14ac:dyDescent="0.25">
      <c r="A44" t="s">
        <v>12</v>
      </c>
      <c r="B44" t="s">
        <v>18</v>
      </c>
      <c r="C44" s="1">
        <v>0.53699999999999992</v>
      </c>
      <c r="D44" s="1">
        <v>0.71699999999999997</v>
      </c>
      <c r="E44" s="1">
        <v>0.60099999999999998</v>
      </c>
      <c r="F44" s="1">
        <v>0.65500000000000003</v>
      </c>
      <c r="G44" s="1">
        <v>18.075000000000003</v>
      </c>
      <c r="H44" s="1">
        <v>6.5774749964475632E-3</v>
      </c>
    </row>
    <row r="45" spans="1:8" x14ac:dyDescent="0.25">
      <c r="A45" t="s">
        <v>5</v>
      </c>
      <c r="B45" t="s">
        <v>18</v>
      </c>
      <c r="C45" s="1">
        <v>3.1269999999999989</v>
      </c>
      <c r="D45" s="1">
        <v>3.4419999999999988</v>
      </c>
      <c r="E45" s="1">
        <v>4.1019999999999985</v>
      </c>
      <c r="F45" s="1">
        <v>3.3519999999999994</v>
      </c>
      <c r="G45" s="1">
        <v>58.658000000000008</v>
      </c>
      <c r="H45" s="1">
        <v>7.6745268888771534E-3</v>
      </c>
    </row>
    <row r="46" spans="1:8" x14ac:dyDescent="0.25">
      <c r="A46" t="s">
        <v>13</v>
      </c>
      <c r="B46" t="s">
        <v>18</v>
      </c>
      <c r="C46" s="1">
        <v>2.1459999999999999</v>
      </c>
      <c r="D46" s="1">
        <v>2.9709999999999996</v>
      </c>
      <c r="E46" s="1">
        <v>2.6589999999999998</v>
      </c>
      <c r="F46" s="1">
        <v>2.617</v>
      </c>
      <c r="G46" s="1">
        <v>28.334</v>
      </c>
      <c r="H46" s="1">
        <v>8.730023168027401E-3</v>
      </c>
    </row>
    <row r="47" spans="1:8" x14ac:dyDescent="0.25">
      <c r="A47" t="s">
        <v>14</v>
      </c>
      <c r="B47" t="s">
        <v>18</v>
      </c>
      <c r="C47" s="1">
        <v>1.1729999999999998</v>
      </c>
      <c r="D47" s="1">
        <v>1.6020000000000001</v>
      </c>
      <c r="E47" s="1">
        <v>0.98299999999999998</v>
      </c>
      <c r="F47" s="1">
        <v>0.88500000000000001</v>
      </c>
      <c r="G47" s="1">
        <v>20.126000000000001</v>
      </c>
      <c r="H47" s="1">
        <v>5.7208584621548653E-3</v>
      </c>
    </row>
    <row r="48" spans="1:8" x14ac:dyDescent="0.25">
      <c r="A48" t="s">
        <v>0</v>
      </c>
      <c r="B48" t="s">
        <v>19</v>
      </c>
      <c r="C48" s="1">
        <v>9.1880000000000006</v>
      </c>
      <c r="D48" s="1">
        <v>9.2150000000000016</v>
      </c>
      <c r="E48" s="1">
        <v>10.038999999999998</v>
      </c>
      <c r="F48" s="1">
        <v>9.3139999999999965</v>
      </c>
      <c r="G48" s="1">
        <v>72.239999999999981</v>
      </c>
      <c r="H48" s="1">
        <v>3.4168791025876999E-2</v>
      </c>
    </row>
    <row r="49" spans="1:8" x14ac:dyDescent="0.25">
      <c r="A49" t="s">
        <v>6</v>
      </c>
      <c r="B49" t="s">
        <v>19</v>
      </c>
      <c r="C49" s="1">
        <v>0.29599999999999999</v>
      </c>
      <c r="D49" s="1">
        <v>0.67099999999999993</v>
      </c>
      <c r="E49" s="1">
        <v>0.92799999999999994</v>
      </c>
      <c r="F49" s="1">
        <v>1.349</v>
      </c>
      <c r="G49" s="1">
        <v>4.7729999999999988</v>
      </c>
      <c r="H49" s="1">
        <v>2.3164408281445503E-2</v>
      </c>
    </row>
    <row r="50" spans="1:8" x14ac:dyDescent="0.25">
      <c r="A50" t="s">
        <v>7</v>
      </c>
      <c r="B50" t="s">
        <v>19</v>
      </c>
      <c r="C50" s="1">
        <v>0.24700000000000003</v>
      </c>
      <c r="D50" s="1">
        <v>0.28700000000000003</v>
      </c>
      <c r="E50" s="1">
        <v>0.39100000000000001</v>
      </c>
      <c r="F50" s="1">
        <v>0.40200000000000002</v>
      </c>
      <c r="G50" s="1">
        <v>3.931</v>
      </c>
      <c r="H50" s="1">
        <v>1.3935286551713943E-2</v>
      </c>
    </row>
    <row r="51" spans="1:8" x14ac:dyDescent="0.25">
      <c r="A51" t="s">
        <v>8</v>
      </c>
      <c r="B51" t="s">
        <v>19</v>
      </c>
      <c r="C51" s="1">
        <v>1.0750000000000002</v>
      </c>
      <c r="D51" s="1">
        <v>1.6079999999999999</v>
      </c>
      <c r="E51" s="1">
        <v>1.1549999999999998</v>
      </c>
      <c r="F51" s="1">
        <v>1.6200000000000003</v>
      </c>
      <c r="G51" s="1">
        <v>9.7329999999999988</v>
      </c>
      <c r="H51" s="1">
        <v>0.10475018620491028</v>
      </c>
    </row>
    <row r="52" spans="1:8" x14ac:dyDescent="0.25">
      <c r="A52" t="s">
        <v>1</v>
      </c>
      <c r="B52" t="s">
        <v>19</v>
      </c>
      <c r="C52" s="1">
        <v>1.075</v>
      </c>
      <c r="D52" s="1">
        <v>1.6080000000000001</v>
      </c>
      <c r="E52" s="1">
        <v>1.155</v>
      </c>
      <c r="F52" s="1">
        <v>1.62</v>
      </c>
      <c r="G52" s="1">
        <v>9.7330000000000005</v>
      </c>
      <c r="H52" s="1">
        <v>0.10475018620491028</v>
      </c>
    </row>
    <row r="53" spans="1:8" x14ac:dyDescent="0.25">
      <c r="A53" t="s">
        <v>2</v>
      </c>
      <c r="B53" t="s">
        <v>19</v>
      </c>
      <c r="C53" s="1">
        <v>1.1100000000000001</v>
      </c>
      <c r="D53" s="1">
        <v>0.87000000000000011</v>
      </c>
      <c r="E53" s="1">
        <v>1.92</v>
      </c>
      <c r="F53" s="1">
        <v>0.94300000000000006</v>
      </c>
      <c r="G53" s="1">
        <v>7.2139999999999986</v>
      </c>
      <c r="H53" s="1">
        <v>1.7154105007648468E-2</v>
      </c>
    </row>
    <row r="54" spans="1:8" x14ac:dyDescent="0.25">
      <c r="A54" t="s">
        <v>9</v>
      </c>
      <c r="B54" t="s">
        <v>19</v>
      </c>
      <c r="C54" s="1">
        <v>0.86399999999999999</v>
      </c>
      <c r="D54" s="1">
        <v>0.48600000000000004</v>
      </c>
      <c r="E54" s="1">
        <v>4.4000000000000004E-2</v>
      </c>
      <c r="F54" s="1">
        <v>7.5999999999999998E-2</v>
      </c>
      <c r="G54" s="1">
        <v>2.3329999999999997</v>
      </c>
      <c r="H54" s="1">
        <v>2.1522508934140205E-2</v>
      </c>
    </row>
    <row r="55" spans="1:8" x14ac:dyDescent="0.25">
      <c r="A55" t="s">
        <v>10</v>
      </c>
      <c r="B55" t="s">
        <v>19</v>
      </c>
      <c r="C55" s="1">
        <v>2.3259999999999996</v>
      </c>
      <c r="D55" s="1">
        <v>1.4759999999999998</v>
      </c>
      <c r="E55" s="1">
        <v>1.4460000000000002</v>
      </c>
      <c r="F55" s="1">
        <v>1.071</v>
      </c>
      <c r="G55" s="1">
        <v>9.5310000000000024</v>
      </c>
      <c r="H55" s="1">
        <v>3.6696083843708038E-2</v>
      </c>
    </row>
    <row r="56" spans="1:8" x14ac:dyDescent="0.25">
      <c r="A56" t="s">
        <v>3</v>
      </c>
      <c r="B56" t="s">
        <v>19</v>
      </c>
      <c r="C56" s="1">
        <v>3.2840000000000003</v>
      </c>
      <c r="D56" s="1">
        <v>4.5599999999999996</v>
      </c>
      <c r="E56" s="1">
        <v>4.0170000000000003</v>
      </c>
      <c r="F56" s="1">
        <v>4</v>
      </c>
      <c r="G56" s="1">
        <v>32.341000000000008</v>
      </c>
      <c r="H56" s="1">
        <v>2.8539815917611122E-2</v>
      </c>
    </row>
    <row r="57" spans="1:8" x14ac:dyDescent="0.25">
      <c r="A57" t="s">
        <v>4</v>
      </c>
      <c r="B57" t="s">
        <v>19</v>
      </c>
      <c r="C57" s="1">
        <v>3.1E-2</v>
      </c>
      <c r="D57" s="1">
        <v>9.6000000000000002E-2</v>
      </c>
      <c r="E57" s="1">
        <v>8.3000000000000004E-2</v>
      </c>
      <c r="F57" s="1">
        <v>0.10900000000000001</v>
      </c>
      <c r="G57" s="1">
        <v>0.52100000000000002</v>
      </c>
      <c r="H57" s="1">
        <v>-3.3503402955830097E-3</v>
      </c>
    </row>
    <row r="58" spans="1:8" x14ac:dyDescent="0.25">
      <c r="A58" t="s">
        <v>11</v>
      </c>
      <c r="B58" t="s">
        <v>19</v>
      </c>
      <c r="C58" s="1">
        <v>1.84</v>
      </c>
      <c r="D58" s="1">
        <v>2.3970000000000002</v>
      </c>
      <c r="E58" s="1">
        <v>2.5459999999999994</v>
      </c>
      <c r="F58" s="1">
        <v>2.3549999999999995</v>
      </c>
      <c r="G58" s="1">
        <v>20.528000000000002</v>
      </c>
      <c r="H58" s="1">
        <v>5.5065471678972244E-2</v>
      </c>
    </row>
    <row r="59" spans="1:8" x14ac:dyDescent="0.25">
      <c r="A59" t="s">
        <v>12</v>
      </c>
      <c r="B59" t="s">
        <v>19</v>
      </c>
      <c r="C59" s="1">
        <v>2.0739999999999998</v>
      </c>
      <c r="D59" s="1">
        <v>1.331</v>
      </c>
      <c r="E59" s="1">
        <v>1.6069999999999998</v>
      </c>
      <c r="F59" s="1">
        <v>1.591</v>
      </c>
      <c r="G59" s="1">
        <v>8.0190000000000001</v>
      </c>
      <c r="H59" s="1">
        <v>3.6016419529914856E-2</v>
      </c>
    </row>
    <row r="60" spans="1:8" x14ac:dyDescent="0.25">
      <c r="A60" t="s">
        <v>5</v>
      </c>
      <c r="B60" t="s">
        <v>19</v>
      </c>
      <c r="C60" s="1">
        <v>3.6879999999999993</v>
      </c>
      <c r="D60" s="1">
        <v>2.0809999999999995</v>
      </c>
      <c r="E60" s="1">
        <v>2.863999999999999</v>
      </c>
      <c r="F60" s="1">
        <v>2.641999999999999</v>
      </c>
      <c r="G60" s="1">
        <v>22.431000000000004</v>
      </c>
      <c r="H60" s="1">
        <v>3.6000728607177734E-2</v>
      </c>
    </row>
    <row r="61" spans="1:8" x14ac:dyDescent="0.25">
      <c r="A61" t="s">
        <v>13</v>
      </c>
      <c r="B61" t="s">
        <v>19</v>
      </c>
      <c r="C61" s="1">
        <v>6.0999999999999999E-2</v>
      </c>
      <c r="D61" s="1">
        <v>0.76900000000000002</v>
      </c>
      <c r="E61" s="1">
        <v>0.62400000000000011</v>
      </c>
      <c r="F61" s="1">
        <v>0.42600000000000005</v>
      </c>
      <c r="G61" s="1">
        <v>7.0969999999999995</v>
      </c>
      <c r="H61" s="1">
        <v>2.4994933977723122E-2</v>
      </c>
    </row>
    <row r="62" spans="1:8" x14ac:dyDescent="0.25">
      <c r="A62" t="s">
        <v>14</v>
      </c>
      <c r="B62" t="s">
        <v>19</v>
      </c>
      <c r="C62" s="1">
        <v>0.40500000000000003</v>
      </c>
      <c r="D62" s="1">
        <v>0.19000000000000003</v>
      </c>
      <c r="E62" s="1">
        <v>1.298</v>
      </c>
      <c r="F62" s="1">
        <v>0.42400000000000004</v>
      </c>
      <c r="G62" s="1">
        <v>6.294999999999999</v>
      </c>
      <c r="H62" s="1">
        <v>2.2037418559193611E-2</v>
      </c>
    </row>
    <row r="63" spans="1:8" x14ac:dyDescent="0.25">
      <c r="A63" t="s">
        <v>0</v>
      </c>
      <c r="B63" t="s">
        <v>20</v>
      </c>
      <c r="C63" s="1">
        <v>3.3699999999999979</v>
      </c>
      <c r="D63" s="1">
        <v>3.2629999999999986</v>
      </c>
      <c r="E63" s="1">
        <v>8.5039999999999942</v>
      </c>
      <c r="F63" s="1">
        <v>23.845000000000002</v>
      </c>
      <c r="G63" s="1">
        <v>236.5199999999999</v>
      </c>
      <c r="H63" s="1">
        <v>7.1500375866889954E-2</v>
      </c>
    </row>
    <row r="64" spans="1:8" x14ac:dyDescent="0.25">
      <c r="A64" t="s">
        <v>6</v>
      </c>
      <c r="B64" t="s">
        <v>20</v>
      </c>
      <c r="C64" s="1">
        <v>0.10200000000000001</v>
      </c>
      <c r="D64" s="1">
        <v>5.7000000000000009E-2</v>
      </c>
      <c r="E64" s="1">
        <v>8.8000000000000009E-2</v>
      </c>
      <c r="F64" s="1">
        <v>1.179</v>
      </c>
      <c r="G64" s="1">
        <v>12.761000000000001</v>
      </c>
      <c r="H64" s="1">
        <v>5.5355049669742584E-2</v>
      </c>
    </row>
    <row r="65" spans="1:8" x14ac:dyDescent="0.25">
      <c r="A65" t="s">
        <v>7</v>
      </c>
      <c r="B65" t="s">
        <v>20</v>
      </c>
      <c r="C65" s="1">
        <v>0.31600000000000006</v>
      </c>
      <c r="D65" s="1">
        <v>0.25700000000000001</v>
      </c>
      <c r="E65" s="1">
        <v>0.48899999999999999</v>
      </c>
      <c r="F65" s="1">
        <v>2.7890000000000006</v>
      </c>
      <c r="G65" s="1">
        <v>21.958000000000002</v>
      </c>
      <c r="H65" s="1">
        <v>7.9636313021183014E-2</v>
      </c>
    </row>
    <row r="66" spans="1:8" x14ac:dyDescent="0.25">
      <c r="A66" t="s">
        <v>8</v>
      </c>
      <c r="B66" t="s">
        <v>20</v>
      </c>
      <c r="C66" s="1">
        <v>0.38500000000000006</v>
      </c>
      <c r="D66" s="1">
        <v>0.92100000000000004</v>
      </c>
      <c r="E66" s="1">
        <v>0.62600000000000011</v>
      </c>
      <c r="F66" s="1">
        <v>1.7909999999999997</v>
      </c>
      <c r="G66" s="1">
        <v>45.613000000000007</v>
      </c>
      <c r="H66" s="1">
        <v>6.8675599992275238E-2</v>
      </c>
    </row>
    <row r="67" spans="1:8" x14ac:dyDescent="0.25">
      <c r="A67" t="s">
        <v>1</v>
      </c>
      <c r="B67" t="s">
        <v>20</v>
      </c>
      <c r="C67" s="1">
        <v>0.38500000000000006</v>
      </c>
      <c r="D67" s="1">
        <v>0.92100000000000004</v>
      </c>
      <c r="E67" s="1">
        <v>0.62600000000000011</v>
      </c>
      <c r="F67" s="1">
        <v>1.7910000000000001</v>
      </c>
      <c r="G67" s="1">
        <v>45.613000000000007</v>
      </c>
      <c r="H67" s="1">
        <v>6.8675599992275238E-2</v>
      </c>
    </row>
    <row r="68" spans="1:8" x14ac:dyDescent="0.25">
      <c r="A68" t="s">
        <v>2</v>
      </c>
      <c r="B68" t="s">
        <v>20</v>
      </c>
      <c r="C68" s="1">
        <v>0.505</v>
      </c>
      <c r="D68" s="1">
        <v>0.997</v>
      </c>
      <c r="E68" s="1">
        <v>2.7090000000000001</v>
      </c>
      <c r="F68" s="1">
        <v>9.0739999999999998</v>
      </c>
      <c r="G68" s="1">
        <v>77.799000000000007</v>
      </c>
      <c r="H68" s="1">
        <v>8.748280256986618E-2</v>
      </c>
    </row>
    <row r="69" spans="1:8" x14ac:dyDescent="0.25">
      <c r="A69" t="s">
        <v>9</v>
      </c>
      <c r="B69" t="s">
        <v>20</v>
      </c>
      <c r="C69" s="1">
        <v>7.400000000000001E-2</v>
      </c>
      <c r="D69" s="1">
        <v>0.19800000000000001</v>
      </c>
      <c r="E69" s="1">
        <v>0.40700000000000003</v>
      </c>
      <c r="F69" s="1">
        <v>0.63200000000000012</v>
      </c>
      <c r="G69" s="1">
        <v>16.152999999999999</v>
      </c>
      <c r="H69" s="1">
        <v>7.3598243296146393E-2</v>
      </c>
    </row>
    <row r="70" spans="1:8" x14ac:dyDescent="0.25">
      <c r="A70" t="s">
        <v>10</v>
      </c>
      <c r="B70" t="s">
        <v>20</v>
      </c>
      <c r="C70" s="1">
        <v>0.57200000000000006</v>
      </c>
      <c r="D70" s="1">
        <v>0.78800000000000014</v>
      </c>
      <c r="E70" s="1">
        <v>1.8139999999999996</v>
      </c>
      <c r="F70" s="1">
        <v>3.79</v>
      </c>
      <c r="G70" s="1">
        <v>51.347999999999999</v>
      </c>
      <c r="H70" s="1">
        <v>9.8591513931751251E-2</v>
      </c>
    </row>
    <row r="71" spans="1:8" x14ac:dyDescent="0.25">
      <c r="A71" t="s">
        <v>3</v>
      </c>
      <c r="B71" t="s">
        <v>20</v>
      </c>
      <c r="C71" s="1">
        <v>0.8680000000000001</v>
      </c>
      <c r="D71" s="1">
        <v>0.35300000000000004</v>
      </c>
      <c r="E71" s="1">
        <v>1.1919999999999997</v>
      </c>
      <c r="F71" s="1">
        <v>4.9459999999999988</v>
      </c>
      <c r="G71" s="1">
        <v>40.751999999999995</v>
      </c>
      <c r="H71" s="1">
        <v>4.3820377439260483E-2</v>
      </c>
    </row>
    <row r="72" spans="1:8" x14ac:dyDescent="0.25">
      <c r="A72" t="s">
        <v>4</v>
      </c>
      <c r="B72" t="s">
        <v>20</v>
      </c>
      <c r="C72" s="1">
        <v>0.38000000000000006</v>
      </c>
      <c r="D72" s="1">
        <v>0.23599999999999999</v>
      </c>
      <c r="E72" s="1">
        <v>0.20900000000000002</v>
      </c>
      <c r="F72" s="1">
        <v>0.22400000000000003</v>
      </c>
      <c r="G72" s="1">
        <v>2.8260000000000001</v>
      </c>
      <c r="H72" s="1">
        <v>0.78298348188400269</v>
      </c>
    </row>
    <row r="73" spans="1:8" x14ac:dyDescent="0.25">
      <c r="A73" t="s">
        <v>11</v>
      </c>
      <c r="B73" t="s">
        <v>20</v>
      </c>
      <c r="C73" s="1">
        <v>0.81900000000000017</v>
      </c>
      <c r="D73" s="1">
        <v>0.28900000000000003</v>
      </c>
      <c r="E73" s="1">
        <v>0.49800000000000005</v>
      </c>
      <c r="F73" s="1">
        <v>1.1439999999999997</v>
      </c>
      <c r="G73" s="1">
        <v>18.935999999999993</v>
      </c>
      <c r="H73" s="1">
        <v>4.613117128610611E-2</v>
      </c>
    </row>
    <row r="74" spans="1:8" x14ac:dyDescent="0.25">
      <c r="A74" t="s">
        <v>12</v>
      </c>
      <c r="B74" t="s">
        <v>20</v>
      </c>
      <c r="C74" s="1">
        <v>0.72600000000000009</v>
      </c>
      <c r="D74" s="1">
        <v>0.51800000000000002</v>
      </c>
      <c r="E74" s="1">
        <v>2.8669999999999991</v>
      </c>
      <c r="F74" s="1">
        <v>5.4919999999999991</v>
      </c>
      <c r="G74" s="1">
        <v>26.482999999999997</v>
      </c>
      <c r="H74" s="1">
        <v>0.10331991314888</v>
      </c>
    </row>
    <row r="75" spans="1:8" x14ac:dyDescent="0.25">
      <c r="A75" t="s">
        <v>5</v>
      </c>
      <c r="B75" t="s">
        <v>20</v>
      </c>
      <c r="C75" s="1">
        <v>1.2320000000000002</v>
      </c>
      <c r="D75" s="1">
        <v>0.75600000000000001</v>
      </c>
      <c r="E75" s="1">
        <v>3.7680000000000002</v>
      </c>
      <c r="F75" s="1">
        <v>7.8099999999999987</v>
      </c>
      <c r="G75" s="1">
        <v>69.53</v>
      </c>
      <c r="H75" s="1">
        <v>8.4701739251613617E-2</v>
      </c>
    </row>
    <row r="76" spans="1:8" x14ac:dyDescent="0.25">
      <c r="A76" t="s">
        <v>13</v>
      </c>
      <c r="B76" t="s">
        <v>20</v>
      </c>
      <c r="C76" s="1">
        <v>0.24</v>
      </c>
      <c r="D76" s="1">
        <v>0.14700000000000002</v>
      </c>
      <c r="E76" s="1">
        <v>1.2390000000000001</v>
      </c>
      <c r="F76" s="1">
        <v>6.0560000000000009</v>
      </c>
      <c r="G76" s="1">
        <v>21.419999999999998</v>
      </c>
      <c r="H76" s="1">
        <v>5.9378176927566528E-2</v>
      </c>
    </row>
    <row r="77" spans="1:8" x14ac:dyDescent="0.25">
      <c r="A77" t="s">
        <v>14</v>
      </c>
      <c r="B77" t="s">
        <v>20</v>
      </c>
      <c r="C77" s="1">
        <v>0.13600000000000001</v>
      </c>
      <c r="D77" s="1">
        <v>8.8000000000000009E-2</v>
      </c>
      <c r="E77" s="1">
        <v>0.47600000000000003</v>
      </c>
      <c r="F77" s="1">
        <v>0.97199999999999998</v>
      </c>
      <c r="G77" s="1">
        <v>21.847999999999999</v>
      </c>
      <c r="H77" s="1">
        <v>5.9099104255437851E-2</v>
      </c>
    </row>
    <row r="78" spans="1:8" x14ac:dyDescent="0.25">
      <c r="A78" t="s">
        <v>0</v>
      </c>
      <c r="B78" t="s">
        <v>21</v>
      </c>
      <c r="C78" s="1">
        <v>29.409026256721614</v>
      </c>
      <c r="D78" s="1">
        <v>31.393999999999998</v>
      </c>
      <c r="E78" s="1">
        <v>33.707999999999998</v>
      </c>
      <c r="F78" s="1">
        <v>28.853853014982612</v>
      </c>
      <c r="G78" s="1">
        <v>253.85300000000015</v>
      </c>
      <c r="H78" s="1">
        <v>0.14669151604175568</v>
      </c>
    </row>
    <row r="79" spans="1:8" x14ac:dyDescent="0.25">
      <c r="A79" t="s">
        <v>6</v>
      </c>
      <c r="B79" t="s">
        <v>21</v>
      </c>
      <c r="C79" s="1">
        <v>1.5490262567215944</v>
      </c>
      <c r="D79" s="1">
        <v>1.3929999999999998</v>
      </c>
      <c r="E79" s="1">
        <v>1.1850000000000001</v>
      </c>
      <c r="F79" s="1">
        <v>1.163</v>
      </c>
      <c r="G79" s="1">
        <v>8.6269999999999971</v>
      </c>
      <c r="H79" s="1">
        <v>9.7371764481067657E-2</v>
      </c>
    </row>
    <row r="80" spans="1:8" x14ac:dyDescent="0.25">
      <c r="A80" t="s">
        <v>7</v>
      </c>
      <c r="B80" t="s">
        <v>21</v>
      </c>
      <c r="C80" s="1">
        <v>2.7949999999999995</v>
      </c>
      <c r="D80" s="1">
        <v>2.411999999999999</v>
      </c>
      <c r="E80" s="1">
        <v>2.1769999999999996</v>
      </c>
      <c r="F80" s="1">
        <v>2.1779999999999995</v>
      </c>
      <c r="G80" s="1">
        <v>18.899000000000001</v>
      </c>
      <c r="H80" s="1">
        <v>0.13193750381469727</v>
      </c>
    </row>
    <row r="81" spans="1:8" x14ac:dyDescent="0.25">
      <c r="A81" t="s">
        <v>8</v>
      </c>
      <c r="B81" t="s">
        <v>21</v>
      </c>
      <c r="C81" s="1">
        <v>6.9430000000000005</v>
      </c>
      <c r="D81" s="1">
        <v>8.2959999999999994</v>
      </c>
      <c r="E81" s="1">
        <v>9.9340000000000011</v>
      </c>
      <c r="F81" s="1">
        <v>8.3260000000000023</v>
      </c>
      <c r="G81" s="1">
        <v>101.55799999999999</v>
      </c>
      <c r="H81" s="1">
        <v>0.17580471932888031</v>
      </c>
    </row>
    <row r="82" spans="1:8" x14ac:dyDescent="0.25">
      <c r="A82" t="s">
        <v>1</v>
      </c>
      <c r="B82" t="s">
        <v>21</v>
      </c>
      <c r="C82" s="1">
        <v>6.9430000000000005</v>
      </c>
      <c r="D82" s="1">
        <v>8.2959999999999994</v>
      </c>
      <c r="E82" s="1">
        <v>9.9340000000000011</v>
      </c>
      <c r="F82" s="1">
        <v>8.3260000000000005</v>
      </c>
      <c r="G82" s="1">
        <v>101.55800000000001</v>
      </c>
      <c r="H82" s="1">
        <v>0.17580471932888031</v>
      </c>
    </row>
    <row r="83" spans="1:8" x14ac:dyDescent="0.25">
      <c r="A83" t="s">
        <v>2</v>
      </c>
      <c r="B83" t="s">
        <v>21</v>
      </c>
      <c r="C83" s="1">
        <v>4.9880000000000004</v>
      </c>
      <c r="D83" s="1">
        <v>7.6149999999999993</v>
      </c>
      <c r="E83" s="1">
        <v>7.3620000000000001</v>
      </c>
      <c r="F83" s="1">
        <v>4.8999999999999995</v>
      </c>
      <c r="G83" s="1">
        <v>36.019999999999996</v>
      </c>
      <c r="H83" s="1">
        <v>0.10547947138547897</v>
      </c>
    </row>
    <row r="84" spans="1:8" x14ac:dyDescent="0.25">
      <c r="A84" t="s">
        <v>9</v>
      </c>
      <c r="B84" t="s">
        <v>21</v>
      </c>
      <c r="C84" s="1">
        <v>0.3590000000000001</v>
      </c>
      <c r="D84" s="1">
        <v>0.35199999999999998</v>
      </c>
      <c r="E84" s="1">
        <v>0.32400000000000001</v>
      </c>
      <c r="F84" s="1">
        <v>0.29400000000000004</v>
      </c>
      <c r="G84" s="1">
        <v>2.1989999999999998</v>
      </c>
      <c r="H84" s="1">
        <v>4.1849929839372635E-2</v>
      </c>
    </row>
    <row r="85" spans="1:8" x14ac:dyDescent="0.25">
      <c r="A85" t="s">
        <v>10</v>
      </c>
      <c r="B85" t="s">
        <v>21</v>
      </c>
      <c r="C85" s="1">
        <v>4.2179999999999991</v>
      </c>
      <c r="D85" s="1">
        <v>3.4019999999999984</v>
      </c>
      <c r="E85" s="1">
        <v>3.4419999999999984</v>
      </c>
      <c r="F85" s="1">
        <v>3.5238530149825817</v>
      </c>
      <c r="G85" s="1">
        <v>23.602999999999998</v>
      </c>
      <c r="H85" s="1">
        <v>0.12662613391876221</v>
      </c>
    </row>
    <row r="86" spans="1:8" x14ac:dyDescent="0.25">
      <c r="A86" t="s">
        <v>3</v>
      </c>
      <c r="B86" t="s">
        <v>21</v>
      </c>
      <c r="C86" s="1">
        <v>1.121</v>
      </c>
      <c r="D86" s="1">
        <v>0.59099999999999997</v>
      </c>
      <c r="E86" s="1">
        <v>0.6</v>
      </c>
      <c r="F86" s="1">
        <v>0.69899999999999995</v>
      </c>
      <c r="G86" s="1">
        <v>3.2330000000000001</v>
      </c>
      <c r="H86" s="1">
        <v>6.0048721730709076E-2</v>
      </c>
    </row>
    <row r="87" spans="1:8" x14ac:dyDescent="0.25">
      <c r="A87" t="s">
        <v>4</v>
      </c>
      <c r="B87" t="s">
        <v>21</v>
      </c>
      <c r="C87" s="1">
        <v>7.8880262567215906</v>
      </c>
      <c r="D87" s="1">
        <v>6.8589999999999893</v>
      </c>
      <c r="E87" s="1">
        <v>6.8169999999999913</v>
      </c>
      <c r="F87" s="1">
        <v>6.691853014982577</v>
      </c>
      <c r="G87" s="1">
        <v>52.498999999999953</v>
      </c>
      <c r="H87" s="1">
        <v>0.13653102517127991</v>
      </c>
    </row>
    <row r="88" spans="1:8" x14ac:dyDescent="0.25">
      <c r="A88" t="s">
        <v>11</v>
      </c>
      <c r="B88" t="s">
        <v>21</v>
      </c>
      <c r="C88" s="1">
        <v>4.9450000000000021</v>
      </c>
      <c r="D88" s="1">
        <v>5.0139999999999993</v>
      </c>
      <c r="E88" s="1">
        <v>5.8179999999999978</v>
      </c>
      <c r="F88" s="1">
        <v>5.044999999999999</v>
      </c>
      <c r="G88" s="1">
        <v>40.555999999999997</v>
      </c>
      <c r="H88" s="1">
        <v>0.1617550402879715</v>
      </c>
    </row>
    <row r="89" spans="1:8" x14ac:dyDescent="0.25">
      <c r="A89" t="s">
        <v>12</v>
      </c>
      <c r="B89" t="s">
        <v>21</v>
      </c>
      <c r="C89" s="1">
        <v>4.0940000000000003</v>
      </c>
      <c r="D89" s="1">
        <v>2.8810000000000002</v>
      </c>
      <c r="E89" s="1">
        <v>3.0420000000000003</v>
      </c>
      <c r="F89" s="1">
        <v>3.5710000000000006</v>
      </c>
      <c r="G89" s="1">
        <v>22.49</v>
      </c>
      <c r="H89" s="1">
        <v>0.15452930331230164</v>
      </c>
    </row>
    <row r="90" spans="1:8" x14ac:dyDescent="0.25">
      <c r="A90" t="s">
        <v>5</v>
      </c>
      <c r="B90" t="s">
        <v>21</v>
      </c>
      <c r="C90" s="1">
        <v>8.4690000000000012</v>
      </c>
      <c r="D90" s="1">
        <v>8.0330000000000013</v>
      </c>
      <c r="E90" s="1">
        <v>8.995000000000001</v>
      </c>
      <c r="F90" s="1">
        <v>8.2370000000000001</v>
      </c>
      <c r="G90" s="1">
        <v>60.542999999999992</v>
      </c>
      <c r="H90" s="1">
        <v>0.16231405735015869</v>
      </c>
    </row>
    <row r="91" spans="1:8" x14ac:dyDescent="0.25">
      <c r="A91" t="s">
        <v>13</v>
      </c>
      <c r="B91" t="s">
        <v>21</v>
      </c>
      <c r="C91" s="1">
        <v>2.8739999999999992</v>
      </c>
      <c r="D91" s="1">
        <v>5.9139999999999988</v>
      </c>
      <c r="E91" s="1">
        <v>5.423</v>
      </c>
      <c r="F91" s="1">
        <v>2.8969999999999998</v>
      </c>
      <c r="G91" s="1">
        <v>22.565000000000005</v>
      </c>
      <c r="H91" s="1">
        <v>0.15254795551300049</v>
      </c>
    </row>
    <row r="92" spans="1:8" x14ac:dyDescent="0.25">
      <c r="A92" t="s">
        <v>14</v>
      </c>
      <c r="B92" t="s">
        <v>21</v>
      </c>
      <c r="C92" s="1">
        <v>1.6320000000000001</v>
      </c>
      <c r="D92" s="1">
        <v>1.73</v>
      </c>
      <c r="E92" s="1">
        <v>2.363</v>
      </c>
      <c r="F92" s="1">
        <v>1.8560000000000003</v>
      </c>
      <c r="G92" s="1">
        <v>13.356000000000002</v>
      </c>
      <c r="H92" s="1">
        <v>9.686773270368576E-2</v>
      </c>
    </row>
    <row r="93" spans="1:8" x14ac:dyDescent="0.25">
      <c r="A93" t="s">
        <v>0</v>
      </c>
      <c r="B93" t="s">
        <v>22</v>
      </c>
      <c r="C93" s="1">
        <v>20.165000000000003</v>
      </c>
      <c r="D93" s="1">
        <v>21.659000000000006</v>
      </c>
      <c r="E93" s="1">
        <v>26.307000000000009</v>
      </c>
      <c r="F93" s="1">
        <v>30.137000000000022</v>
      </c>
      <c r="G93" s="1">
        <v>241.88299999999998</v>
      </c>
      <c r="H93" s="1">
        <v>0.11366938799619675</v>
      </c>
    </row>
    <row r="94" spans="1:8" x14ac:dyDescent="0.25">
      <c r="A94" t="s">
        <v>6</v>
      </c>
      <c r="B94" t="s">
        <v>22</v>
      </c>
      <c r="C94" s="1">
        <v>1.9950000000000001</v>
      </c>
      <c r="D94" s="1">
        <v>1.623</v>
      </c>
      <c r="E94" s="1">
        <v>1.411</v>
      </c>
      <c r="F94" s="1">
        <v>2.6479999999999992</v>
      </c>
      <c r="G94" s="1">
        <v>20.833000000000002</v>
      </c>
      <c r="H94" s="1">
        <v>0.14391249418258667</v>
      </c>
    </row>
    <row r="95" spans="1:8" x14ac:dyDescent="0.25">
      <c r="A95" t="s">
        <v>7</v>
      </c>
      <c r="B95" t="s">
        <v>22</v>
      </c>
      <c r="C95" s="1">
        <v>0.97800000000000009</v>
      </c>
      <c r="D95" s="1">
        <v>1.0419999999999998</v>
      </c>
      <c r="E95" s="1">
        <v>1.1910000000000001</v>
      </c>
      <c r="F95" s="1">
        <v>1.6329999999999998</v>
      </c>
      <c r="G95" s="1">
        <v>17.478999999999999</v>
      </c>
      <c r="H95" s="1">
        <v>8.2008577883243561E-2</v>
      </c>
    </row>
    <row r="96" spans="1:8" x14ac:dyDescent="0.25">
      <c r="A96" t="s">
        <v>8</v>
      </c>
      <c r="B96" t="s">
        <v>22</v>
      </c>
      <c r="C96" s="1">
        <v>3.1089999999999995</v>
      </c>
      <c r="D96" s="1">
        <v>3.5629999999999988</v>
      </c>
      <c r="E96" s="1">
        <v>2.702</v>
      </c>
      <c r="F96" s="1">
        <v>3.1460000000000004</v>
      </c>
      <c r="G96" s="1">
        <v>36.42</v>
      </c>
      <c r="H96" s="1">
        <v>0.11443381756544113</v>
      </c>
    </row>
    <row r="97" spans="1:8" x14ac:dyDescent="0.25">
      <c r="A97" t="s">
        <v>1</v>
      </c>
      <c r="B97" t="s">
        <v>22</v>
      </c>
      <c r="C97" s="1">
        <v>3.109</v>
      </c>
      <c r="D97" s="1">
        <v>3.5629999999999997</v>
      </c>
      <c r="E97" s="1">
        <v>2.7019999999999995</v>
      </c>
      <c r="F97" s="1">
        <v>3.1459999999999995</v>
      </c>
      <c r="G97" s="1">
        <v>36.42</v>
      </c>
      <c r="H97" s="1">
        <v>0.11443381756544113</v>
      </c>
    </row>
    <row r="98" spans="1:8" x14ac:dyDescent="0.25">
      <c r="A98" t="s">
        <v>2</v>
      </c>
      <c r="B98" t="s">
        <v>22</v>
      </c>
      <c r="C98" s="1">
        <v>3.8700000000000006</v>
      </c>
      <c r="D98" s="1">
        <v>5.8109999999999999</v>
      </c>
      <c r="E98" s="1">
        <v>10.449</v>
      </c>
      <c r="F98" s="1">
        <v>10.452999999999999</v>
      </c>
      <c r="G98" s="1">
        <v>59.98599999999999</v>
      </c>
      <c r="H98" s="1">
        <v>0.11175976693630219</v>
      </c>
    </row>
    <row r="99" spans="1:8" x14ac:dyDescent="0.25">
      <c r="A99" t="s">
        <v>9</v>
      </c>
      <c r="B99" t="s">
        <v>22</v>
      </c>
      <c r="C99" s="1">
        <v>0.94499999999999995</v>
      </c>
      <c r="D99" s="1">
        <v>0.65600000000000003</v>
      </c>
      <c r="E99" s="1">
        <v>0.58499999999999996</v>
      </c>
      <c r="F99" s="1">
        <v>2.2369999999999997</v>
      </c>
      <c r="G99" s="1">
        <v>12.716999999999997</v>
      </c>
      <c r="H99" s="1">
        <v>0.10062578320503235</v>
      </c>
    </row>
    <row r="100" spans="1:8" x14ac:dyDescent="0.25">
      <c r="A100" t="s">
        <v>10</v>
      </c>
      <c r="B100" t="s">
        <v>22</v>
      </c>
      <c r="C100" s="1">
        <v>3.1769999999999996</v>
      </c>
      <c r="D100" s="1">
        <v>3.1959999999999993</v>
      </c>
      <c r="E100" s="1">
        <v>5.8240000000000007</v>
      </c>
      <c r="F100" s="1">
        <v>7.3309999999999995</v>
      </c>
      <c r="G100" s="1">
        <v>40.056999999999988</v>
      </c>
      <c r="H100" s="1">
        <v>0.12381820380687714</v>
      </c>
    </row>
    <row r="101" spans="1:8" x14ac:dyDescent="0.25">
      <c r="A101" t="s">
        <v>3</v>
      </c>
      <c r="B101" t="s">
        <v>22</v>
      </c>
      <c r="C101" s="1">
        <v>0.82500000000000007</v>
      </c>
      <c r="D101" s="1">
        <v>0.75</v>
      </c>
      <c r="E101" s="1">
        <v>0.58300000000000007</v>
      </c>
      <c r="F101" s="1">
        <v>0.624</v>
      </c>
      <c r="G101" s="1">
        <v>4.3320000000000007</v>
      </c>
      <c r="H101" s="1">
        <v>1.4017907902598381E-2</v>
      </c>
    </row>
    <row r="102" spans="1:8" x14ac:dyDescent="0.25">
      <c r="A102" t="s">
        <v>4</v>
      </c>
      <c r="B102" t="s">
        <v>22</v>
      </c>
      <c r="C102" s="1">
        <v>6.7349999999999968</v>
      </c>
      <c r="D102" s="1">
        <v>6.3799999999999981</v>
      </c>
      <c r="E102" s="1">
        <v>6.3099999999999987</v>
      </c>
      <c r="F102" s="1">
        <v>10.104000000000001</v>
      </c>
      <c r="G102" s="1">
        <v>91.516999999999996</v>
      </c>
      <c r="H102" s="1">
        <v>0.20266252756118774</v>
      </c>
    </row>
    <row r="103" spans="1:8" x14ac:dyDescent="0.25">
      <c r="A103" t="s">
        <v>11</v>
      </c>
      <c r="B103" t="s">
        <v>22</v>
      </c>
      <c r="C103" s="1">
        <v>4.222999999999999</v>
      </c>
      <c r="D103" s="1">
        <v>3.4339999999999997</v>
      </c>
      <c r="E103" s="1">
        <v>3.8609999999999993</v>
      </c>
      <c r="F103" s="1">
        <v>5.4869999999999992</v>
      </c>
      <c r="G103" s="1">
        <v>44.269999999999989</v>
      </c>
      <c r="H103" s="1">
        <v>0.13262486457824707</v>
      </c>
    </row>
    <row r="104" spans="1:8" x14ac:dyDescent="0.25">
      <c r="A104" t="s">
        <v>12</v>
      </c>
      <c r="B104" t="s">
        <v>22</v>
      </c>
      <c r="C104" s="1">
        <v>1.6629999999999998</v>
      </c>
      <c r="D104" s="1">
        <v>2.9950000000000006</v>
      </c>
      <c r="E104" s="1">
        <v>4.0380000000000003</v>
      </c>
      <c r="F104" s="1">
        <v>2.1869999999999994</v>
      </c>
      <c r="G104" s="1">
        <v>24.833000000000006</v>
      </c>
      <c r="H104" s="1">
        <v>0.13775114715099335</v>
      </c>
    </row>
    <row r="105" spans="1:8" x14ac:dyDescent="0.25">
      <c r="A105" t="s">
        <v>5</v>
      </c>
      <c r="B105" t="s">
        <v>22</v>
      </c>
      <c r="C105" s="1">
        <v>5.6259999999999994</v>
      </c>
      <c r="D105" s="1">
        <v>5.1549999999999985</v>
      </c>
      <c r="E105" s="1">
        <v>6.2630000000000017</v>
      </c>
      <c r="F105" s="1">
        <v>5.8100000000000014</v>
      </c>
      <c r="G105" s="1">
        <v>49.627999999999986</v>
      </c>
      <c r="H105" s="1">
        <v>9.6864946186542511E-2</v>
      </c>
    </row>
    <row r="106" spans="1:8" x14ac:dyDescent="0.25">
      <c r="A106" t="s">
        <v>13</v>
      </c>
      <c r="B106" t="s">
        <v>22</v>
      </c>
      <c r="C106" s="1">
        <v>1.4620000000000002</v>
      </c>
      <c r="D106" s="1">
        <v>3.9150000000000005</v>
      </c>
      <c r="E106" s="1">
        <v>3.5959999999999996</v>
      </c>
      <c r="F106" s="1">
        <v>1.9649999999999994</v>
      </c>
      <c r="G106" s="1">
        <v>21.532999999999998</v>
      </c>
      <c r="H106" s="1">
        <v>0.10314451903104782</v>
      </c>
    </row>
    <row r="107" spans="1:8" x14ac:dyDescent="0.25">
      <c r="A107" t="s">
        <v>14</v>
      </c>
      <c r="B107" t="s">
        <v>22</v>
      </c>
      <c r="C107" s="1">
        <v>2.613</v>
      </c>
      <c r="D107" s="1">
        <v>1.2349999999999999</v>
      </c>
      <c r="E107" s="1">
        <v>3.0989999999999998</v>
      </c>
      <c r="F107" s="1">
        <v>3.5030000000000001</v>
      </c>
      <c r="G107" s="1">
        <v>23.741000000000007</v>
      </c>
      <c r="H107" s="1">
        <v>8.5075050592422485E-2</v>
      </c>
    </row>
    <row r="108" spans="1:8" x14ac:dyDescent="0.25">
      <c r="A108" t="s">
        <v>0</v>
      </c>
      <c r="B108" t="s">
        <v>23</v>
      </c>
      <c r="C108" s="1">
        <v>55.664598060640436</v>
      </c>
      <c r="D108" s="1">
        <v>40.225999999999992</v>
      </c>
      <c r="E108" s="1">
        <v>38.130000000000045</v>
      </c>
      <c r="F108" s="1">
        <v>35.283044018004929</v>
      </c>
      <c r="G108" s="1">
        <v>239.10699999999986</v>
      </c>
      <c r="H108" s="1">
        <v>4.8811011016368866E-2</v>
      </c>
    </row>
    <row r="109" spans="1:8" x14ac:dyDescent="0.25">
      <c r="A109" t="s">
        <v>6</v>
      </c>
      <c r="B109" t="s">
        <v>23</v>
      </c>
      <c r="C109" s="1">
        <v>3.1011147061695485</v>
      </c>
      <c r="D109" s="1">
        <v>2.9360000000000004</v>
      </c>
      <c r="E109" s="1">
        <v>3.1489999999999996</v>
      </c>
      <c r="F109" s="1">
        <v>2.7420000000000004</v>
      </c>
      <c r="G109" s="1">
        <v>19.335000000000001</v>
      </c>
      <c r="H109" s="1">
        <v>4.765169695019722E-2</v>
      </c>
    </row>
    <row r="110" spans="1:8" x14ac:dyDescent="0.25">
      <c r="A110" t="s">
        <v>7</v>
      </c>
      <c r="B110" t="s">
        <v>23</v>
      </c>
      <c r="C110" s="1">
        <v>3.8629999999999982</v>
      </c>
      <c r="D110" s="1">
        <v>3.2399999999999998</v>
      </c>
      <c r="E110" s="1">
        <v>3.9569999999999999</v>
      </c>
      <c r="F110" s="1">
        <v>3.0159999999999996</v>
      </c>
      <c r="G110" s="1">
        <v>24.386999999999997</v>
      </c>
      <c r="H110" s="1">
        <v>4.3080810457468033E-2</v>
      </c>
    </row>
    <row r="111" spans="1:8" x14ac:dyDescent="0.25">
      <c r="A111" t="s">
        <v>8</v>
      </c>
      <c r="B111" t="s">
        <v>23</v>
      </c>
      <c r="C111" s="1">
        <v>15.176000000000002</v>
      </c>
      <c r="D111" s="1">
        <v>5.7370000000000001</v>
      </c>
      <c r="E111" s="1">
        <v>6.4889999999999999</v>
      </c>
      <c r="F111" s="1">
        <v>9.3140000000000001</v>
      </c>
      <c r="G111" s="1">
        <v>46.614000000000004</v>
      </c>
      <c r="H111" s="1">
        <v>6.3868224620819092E-2</v>
      </c>
    </row>
    <row r="112" spans="1:8" x14ac:dyDescent="0.25">
      <c r="A112" t="s">
        <v>1</v>
      </c>
      <c r="B112" t="s">
        <v>23</v>
      </c>
      <c r="C112" s="1">
        <v>15.176000000000002</v>
      </c>
      <c r="D112" s="1">
        <v>5.7370000000000001</v>
      </c>
      <c r="E112" s="1">
        <v>6.4890000000000017</v>
      </c>
      <c r="F112" s="1">
        <v>9.3139999999999983</v>
      </c>
      <c r="G112" s="1">
        <v>46.61399999999999</v>
      </c>
      <c r="H112" s="1">
        <v>6.3868224620819092E-2</v>
      </c>
    </row>
    <row r="113" spans="1:8" x14ac:dyDescent="0.25">
      <c r="A113" t="s">
        <v>2</v>
      </c>
      <c r="B113" t="s">
        <v>23</v>
      </c>
      <c r="C113" s="1">
        <v>10.732483354470869</v>
      </c>
      <c r="D113" s="1">
        <v>11.167999999999999</v>
      </c>
      <c r="E113" s="1">
        <v>10.119</v>
      </c>
      <c r="F113" s="1">
        <v>8.1389999999999976</v>
      </c>
      <c r="G113" s="1">
        <v>53.527000000000008</v>
      </c>
      <c r="H113" s="1">
        <v>6.8388581275939941E-2</v>
      </c>
    </row>
    <row r="114" spans="1:8" x14ac:dyDescent="0.25">
      <c r="A114" t="s">
        <v>9</v>
      </c>
      <c r="B114" t="s">
        <v>23</v>
      </c>
      <c r="C114" s="1">
        <v>1.5289999999999999</v>
      </c>
      <c r="D114" s="1">
        <v>1.524</v>
      </c>
      <c r="E114" s="1">
        <v>2.129</v>
      </c>
      <c r="F114" s="1">
        <v>1.5099999999999998</v>
      </c>
      <c r="G114" s="1">
        <v>12.238999999999999</v>
      </c>
      <c r="H114" s="1">
        <v>5.1468610763549805E-2</v>
      </c>
    </row>
    <row r="115" spans="1:8" x14ac:dyDescent="0.25">
      <c r="A115" t="s">
        <v>10</v>
      </c>
      <c r="B115" t="s">
        <v>23</v>
      </c>
      <c r="C115" s="1">
        <v>5.7689999999999992</v>
      </c>
      <c r="D115" s="1">
        <v>5.4859999999999998</v>
      </c>
      <c r="E115" s="1">
        <v>4.9470000000000001</v>
      </c>
      <c r="F115" s="1">
        <v>5.234044018004921</v>
      </c>
      <c r="G115" s="1">
        <v>32.474000000000004</v>
      </c>
      <c r="H115" s="1">
        <v>6.2331106513738632E-2</v>
      </c>
    </row>
    <row r="116" spans="1:8" x14ac:dyDescent="0.25">
      <c r="A116" t="s">
        <v>3</v>
      </c>
      <c r="B116" t="s">
        <v>23</v>
      </c>
      <c r="C116" s="1">
        <v>15.042000000000002</v>
      </c>
      <c r="D116" s="1">
        <v>9.5560000000000009</v>
      </c>
      <c r="E116" s="1">
        <v>9.4689999999999976</v>
      </c>
      <c r="F116" s="1">
        <v>7.8469999999999995</v>
      </c>
      <c r="G116" s="1">
        <v>56.271000000000001</v>
      </c>
      <c r="H116" s="1">
        <v>4.9205146729946136E-2</v>
      </c>
    </row>
    <row r="117" spans="1:8" x14ac:dyDescent="0.25">
      <c r="A117" t="s">
        <v>4</v>
      </c>
      <c r="B117" t="s">
        <v>23</v>
      </c>
      <c r="C117" s="1">
        <v>3.5991147061695443</v>
      </c>
      <c r="D117" s="1">
        <v>3.9839999999999947</v>
      </c>
      <c r="E117" s="1">
        <v>3.8749999999999964</v>
      </c>
      <c r="F117" s="1">
        <v>3.7240440180049186</v>
      </c>
      <c r="G117" s="1">
        <v>26.234999999999992</v>
      </c>
      <c r="H117" s="1">
        <v>2.7329998090863228E-2</v>
      </c>
    </row>
    <row r="118" spans="1:8" x14ac:dyDescent="0.25">
      <c r="A118" t="s">
        <v>11</v>
      </c>
      <c r="B118" t="s">
        <v>23</v>
      </c>
      <c r="C118" s="1">
        <v>6.5519999999999978</v>
      </c>
      <c r="D118" s="1">
        <v>5.1359999999999983</v>
      </c>
      <c r="E118" s="1">
        <v>3.9409999999999989</v>
      </c>
      <c r="F118" s="1">
        <v>4.2319999999999984</v>
      </c>
      <c r="G118" s="1">
        <v>27.231999999999996</v>
      </c>
      <c r="H118" s="1">
        <v>3.0166620388627052E-2</v>
      </c>
    </row>
    <row r="119" spans="1:8" x14ac:dyDescent="0.25">
      <c r="A119" t="s">
        <v>12</v>
      </c>
      <c r="B119" t="s">
        <v>23</v>
      </c>
      <c r="C119" s="1">
        <v>6.7350000000000003</v>
      </c>
      <c r="D119" s="1">
        <v>5.1029999999999989</v>
      </c>
      <c r="E119" s="1">
        <v>3.613999999999999</v>
      </c>
      <c r="F119" s="1">
        <v>2.1899999999999991</v>
      </c>
      <c r="G119" s="1">
        <v>25.667999999999992</v>
      </c>
      <c r="H119" s="1">
        <v>4.4856999069452286E-2</v>
      </c>
    </row>
    <row r="120" spans="1:8" x14ac:dyDescent="0.25">
      <c r="A120" t="s">
        <v>5</v>
      </c>
      <c r="B120" t="s">
        <v>23</v>
      </c>
      <c r="C120" s="1">
        <v>11.115</v>
      </c>
      <c r="D120" s="1">
        <v>9.7809999999999988</v>
      </c>
      <c r="E120" s="1">
        <v>8.1780000000000008</v>
      </c>
      <c r="F120" s="1">
        <v>6.2590000000000021</v>
      </c>
      <c r="G120" s="1">
        <v>56.460000000000008</v>
      </c>
      <c r="H120" s="1">
        <v>4.4021375477313995E-2</v>
      </c>
    </row>
    <row r="121" spans="1:8" x14ac:dyDescent="0.25">
      <c r="A121" t="s">
        <v>13</v>
      </c>
      <c r="B121" t="s">
        <v>23</v>
      </c>
      <c r="C121" s="1">
        <v>8.6614833544708745</v>
      </c>
      <c r="D121" s="1">
        <v>7.3099999999999987</v>
      </c>
      <c r="E121" s="1">
        <v>6.2779999999999987</v>
      </c>
      <c r="F121" s="1">
        <v>3.331999999999999</v>
      </c>
      <c r="G121" s="1">
        <v>29.374000000000002</v>
      </c>
      <c r="H121" s="1">
        <v>6.40215203166008E-2</v>
      </c>
    </row>
    <row r="122" spans="1:8" x14ac:dyDescent="0.25">
      <c r="A122" t="s">
        <v>14</v>
      </c>
      <c r="B122" t="s">
        <v>23</v>
      </c>
      <c r="C122" s="1">
        <v>4.2780000000000005</v>
      </c>
      <c r="D122" s="1">
        <v>3.7539999999999996</v>
      </c>
      <c r="E122" s="1">
        <v>3.6259999999999994</v>
      </c>
      <c r="F122" s="1">
        <v>3.7130000000000005</v>
      </c>
      <c r="G122" s="1">
        <v>21.783999999999999</v>
      </c>
      <c r="H122" s="1">
        <v>4.318711906671524E-2</v>
      </c>
    </row>
    <row r="123" spans="1:8" x14ac:dyDescent="0.25">
      <c r="A123" t="s">
        <v>0</v>
      </c>
      <c r="B123" t="s">
        <v>24</v>
      </c>
      <c r="C123" s="1">
        <v>2.0969999999999995</v>
      </c>
      <c r="D123" s="1">
        <v>2.3799999999999981</v>
      </c>
      <c r="E123" s="1">
        <v>2.9019999999999975</v>
      </c>
      <c r="F123" s="1">
        <v>2.0583354502940967</v>
      </c>
      <c r="G123" s="1">
        <v>18.186999999999998</v>
      </c>
      <c r="H123" s="1">
        <v>1.9414633512496948E-2</v>
      </c>
    </row>
    <row r="124" spans="1:8" x14ac:dyDescent="0.25">
      <c r="A124" t="s">
        <v>6</v>
      </c>
      <c r="B124" t="s">
        <v>24</v>
      </c>
      <c r="C124" s="1">
        <v>0.24900000000000003</v>
      </c>
      <c r="D124" s="1">
        <v>0.24300000000000002</v>
      </c>
      <c r="E124" s="1">
        <v>0.24400000000000002</v>
      </c>
      <c r="F124" s="1">
        <v>4.9000000000000002E-2</v>
      </c>
      <c r="G124" s="1">
        <v>0.96900000000000008</v>
      </c>
      <c r="H124" s="1">
        <v>1.2872950173914433E-2</v>
      </c>
    </row>
    <row r="125" spans="1:8" x14ac:dyDescent="0.25">
      <c r="A125" t="s">
        <v>7</v>
      </c>
      <c r="B125" t="s">
        <v>24</v>
      </c>
      <c r="C125" s="1">
        <v>6.7000000000000004E-2</v>
      </c>
      <c r="D125" s="1">
        <v>3.2000000000000001E-2</v>
      </c>
      <c r="E125" s="1">
        <v>0.15000000000000002</v>
      </c>
      <c r="F125" s="1">
        <v>8.500000000000002E-2</v>
      </c>
      <c r="G125" s="1">
        <v>0.505</v>
      </c>
      <c r="H125" s="1">
        <v>4.0378249250352383E-3</v>
      </c>
    </row>
    <row r="126" spans="1:8" x14ac:dyDescent="0.25">
      <c r="A126" t="s">
        <v>8</v>
      </c>
      <c r="B126" t="s">
        <v>24</v>
      </c>
      <c r="C126" s="1">
        <v>0.7</v>
      </c>
      <c r="D126" s="1">
        <v>1.1570000000000003</v>
      </c>
      <c r="E126" s="1">
        <v>0.83200000000000007</v>
      </c>
      <c r="F126" s="1">
        <v>5.3000000000000005E-2</v>
      </c>
      <c r="G126" s="1">
        <v>3.8519999999999999</v>
      </c>
      <c r="H126" s="1">
        <v>3.2841268926858902E-2</v>
      </c>
    </row>
    <row r="127" spans="1:8" x14ac:dyDescent="0.25">
      <c r="A127" t="s">
        <v>1</v>
      </c>
      <c r="B127" t="s">
        <v>24</v>
      </c>
      <c r="C127" s="1">
        <v>0.70000000000000007</v>
      </c>
      <c r="D127" s="1">
        <v>1.157</v>
      </c>
      <c r="E127" s="1">
        <v>0.83200000000000007</v>
      </c>
      <c r="F127" s="1">
        <v>5.3000000000000005E-2</v>
      </c>
      <c r="G127" s="1">
        <v>3.8520000000000003</v>
      </c>
      <c r="H127" s="1">
        <v>3.2841268926858902E-2</v>
      </c>
    </row>
    <row r="128" spans="1:8" x14ac:dyDescent="0.25">
      <c r="A128" t="s">
        <v>2</v>
      </c>
      <c r="B128" t="s">
        <v>24</v>
      </c>
      <c r="C128" s="1">
        <v>3.0000000000000001E-3</v>
      </c>
      <c r="D128" s="1">
        <v>0.10500000000000001</v>
      </c>
      <c r="E128" s="1">
        <v>0.22700000000000001</v>
      </c>
      <c r="F128" s="1">
        <v>0.44900000000000001</v>
      </c>
      <c r="G128" s="1">
        <v>1.512</v>
      </c>
      <c r="H128" s="1">
        <v>7.3148640803992748E-3</v>
      </c>
    </row>
    <row r="129" spans="1:8" x14ac:dyDescent="0.25">
      <c r="A129" t="s">
        <v>9</v>
      </c>
      <c r="B129" t="s">
        <v>24</v>
      </c>
      <c r="C129" s="1">
        <v>0.39400000000000002</v>
      </c>
      <c r="D129" s="1">
        <v>0.38800000000000001</v>
      </c>
      <c r="E129" s="1">
        <v>0.25700000000000001</v>
      </c>
      <c r="F129" s="1">
        <v>0.39300000000000002</v>
      </c>
      <c r="G129" s="1">
        <v>3.6409999999999996</v>
      </c>
      <c r="H129" s="1">
        <v>8.89153853058815E-2</v>
      </c>
    </row>
    <row r="130" spans="1:8" x14ac:dyDescent="0.25">
      <c r="A130" t="s">
        <v>10</v>
      </c>
      <c r="B130" t="s">
        <v>24</v>
      </c>
      <c r="C130" s="1">
        <v>6.2E-2</v>
      </c>
      <c r="D130" s="1">
        <v>0.13600000000000001</v>
      </c>
      <c r="E130" s="1">
        <v>0.24600000000000002</v>
      </c>
      <c r="F130" s="1">
        <v>0.48533545029409642</v>
      </c>
      <c r="G130" s="1">
        <v>2.0150000000000001</v>
      </c>
      <c r="H130" s="1">
        <v>1.5345030464231968E-2</v>
      </c>
    </row>
    <row r="131" spans="1:8" x14ac:dyDescent="0.25">
      <c r="A131" t="s">
        <v>3</v>
      </c>
      <c r="B131" t="s">
        <v>24</v>
      </c>
      <c r="C131" s="1">
        <v>0.16400000000000001</v>
      </c>
      <c r="D131" s="1">
        <v>0.109</v>
      </c>
      <c r="E131" s="1">
        <v>0.26600000000000001</v>
      </c>
      <c r="F131" s="1">
        <v>0.15300000000000002</v>
      </c>
      <c r="G131" s="1">
        <v>1.552</v>
      </c>
      <c r="H131" s="1">
        <v>1.5009588561952114E-2</v>
      </c>
    </row>
    <row r="132" spans="1:8" x14ac:dyDescent="0.25">
      <c r="A132" t="s">
        <v>4</v>
      </c>
      <c r="B132" t="s">
        <v>24</v>
      </c>
      <c r="C132" s="1">
        <v>0.37500000000000006</v>
      </c>
      <c r="D132" s="1">
        <v>0.31900000000000006</v>
      </c>
      <c r="E132" s="1">
        <v>0.28700000000000009</v>
      </c>
      <c r="F132" s="1">
        <v>0.23433545029409641</v>
      </c>
      <c r="G132" s="1">
        <v>2.5839999999999996</v>
      </c>
      <c r="H132" s="1">
        <v>7.8820548951625824E-3</v>
      </c>
    </row>
    <row r="133" spans="1:8" x14ac:dyDescent="0.25">
      <c r="A133" t="s">
        <v>11</v>
      </c>
      <c r="B133" t="s">
        <v>24</v>
      </c>
      <c r="C133" s="1">
        <v>0.10200000000000001</v>
      </c>
      <c r="D133" s="1">
        <v>6.0999999999999999E-2</v>
      </c>
      <c r="E133" s="1">
        <v>7.1000000000000008E-2</v>
      </c>
      <c r="F133" s="1">
        <v>3.4999999999999996E-2</v>
      </c>
      <c r="G133" s="1">
        <v>0.43200000000000005</v>
      </c>
      <c r="H133" s="1">
        <v>2.9189456254243851E-3</v>
      </c>
    </row>
    <row r="134" spans="1:8" x14ac:dyDescent="0.25">
      <c r="A134" t="s">
        <v>12</v>
      </c>
      <c r="B134" t="s">
        <v>24</v>
      </c>
      <c r="C134" s="1">
        <v>0.38100000000000001</v>
      </c>
      <c r="D134" s="1">
        <v>0.2</v>
      </c>
      <c r="E134" s="1">
        <v>0.8899999999999999</v>
      </c>
      <c r="F134" s="1">
        <v>0.83199999999999996</v>
      </c>
      <c r="G134" s="1">
        <v>5.2439999999999998</v>
      </c>
      <c r="H134" s="1">
        <v>6.0987275093793869E-2</v>
      </c>
    </row>
    <row r="135" spans="1:8" x14ac:dyDescent="0.25">
      <c r="A135" t="s">
        <v>5</v>
      </c>
      <c r="B135" t="s">
        <v>24</v>
      </c>
      <c r="C135" s="1">
        <v>0.85500000000000009</v>
      </c>
      <c r="D135" s="1">
        <v>0.69000000000000006</v>
      </c>
      <c r="E135" s="1">
        <v>1.2899999999999998</v>
      </c>
      <c r="F135" s="1">
        <v>1.169</v>
      </c>
      <c r="G135" s="1">
        <v>8.6869999999999994</v>
      </c>
      <c r="H135" s="1">
        <v>4.7851730138063431E-2</v>
      </c>
    </row>
    <row r="136" spans="1:8" x14ac:dyDescent="0.25">
      <c r="A136" t="s">
        <v>13</v>
      </c>
      <c r="B136" t="s">
        <v>24</v>
      </c>
      <c r="C136" s="1">
        <v>0.08</v>
      </c>
      <c r="D136" s="1">
        <v>0.14199999999999999</v>
      </c>
      <c r="E136" s="1">
        <v>0.16599999999999998</v>
      </c>
      <c r="F136" s="1">
        <v>0.114</v>
      </c>
      <c r="G136" s="1">
        <v>0.76200000000000012</v>
      </c>
      <c r="H136" s="1">
        <v>6.6197225823998451E-3</v>
      </c>
    </row>
    <row r="137" spans="1:8" x14ac:dyDescent="0.25">
      <c r="A137" t="s">
        <v>14</v>
      </c>
      <c r="B137" t="s">
        <v>24</v>
      </c>
      <c r="C137" s="1">
        <v>6.2E-2</v>
      </c>
      <c r="D137" s="1">
        <v>2.1000000000000001E-2</v>
      </c>
      <c r="E137" s="1">
        <v>4.5999999999999999E-2</v>
      </c>
      <c r="F137" s="1">
        <v>1.2E-2</v>
      </c>
      <c r="G137" s="1">
        <v>0.76700000000000002</v>
      </c>
      <c r="H137" s="1">
        <v>7.8442627564072609E-3</v>
      </c>
    </row>
    <row r="138" spans="1:8" x14ac:dyDescent="0.25">
      <c r="A138" t="s">
        <v>0</v>
      </c>
      <c r="B138" t="s">
        <v>25</v>
      </c>
      <c r="C138" s="1">
        <v>0.76800000000000002</v>
      </c>
      <c r="D138" s="1">
        <v>0.55100000000000005</v>
      </c>
      <c r="E138" s="1">
        <v>0.46400000000000002</v>
      </c>
      <c r="F138" s="1">
        <v>0.122</v>
      </c>
      <c r="G138" s="1">
        <v>2.2369999999999997</v>
      </c>
      <c r="H138" s="1">
        <v>4.8922449350357056E-3</v>
      </c>
    </row>
    <row r="139" spans="1:8" x14ac:dyDescent="0.25">
      <c r="A139" t="s">
        <v>6</v>
      </c>
      <c r="B139" t="s">
        <v>25</v>
      </c>
      <c r="C139" s="1">
        <v>0</v>
      </c>
      <c r="D139" s="1">
        <v>0</v>
      </c>
      <c r="E139" s="1">
        <v>0</v>
      </c>
      <c r="F139" s="1">
        <v>0</v>
      </c>
      <c r="G139" s="1">
        <v>0</v>
      </c>
      <c r="H139" s="1">
        <v>0</v>
      </c>
    </row>
    <row r="140" spans="1:8" x14ac:dyDescent="0.25">
      <c r="A140" t="s">
        <v>6</v>
      </c>
      <c r="B140" t="s">
        <v>25</v>
      </c>
      <c r="C140" s="1"/>
      <c r="D140" s="1"/>
      <c r="E140" s="1"/>
      <c r="F140" s="1"/>
      <c r="G140" s="1"/>
      <c r="H140" s="1">
        <v>0</v>
      </c>
    </row>
    <row r="141" spans="1:8" x14ac:dyDescent="0.25">
      <c r="A141" t="s">
        <v>7</v>
      </c>
      <c r="B141" t="s">
        <v>25</v>
      </c>
      <c r="C141" s="1">
        <v>9.5000000000000001E-2</v>
      </c>
      <c r="D141" s="1">
        <v>6.6000000000000003E-2</v>
      </c>
      <c r="E141" s="1">
        <v>9.4E-2</v>
      </c>
      <c r="F141" s="1">
        <v>1.9000000000000003E-2</v>
      </c>
      <c r="G141" s="1">
        <v>0.378</v>
      </c>
      <c r="H141" s="1">
        <v>3.6728298291563988E-3</v>
      </c>
    </row>
    <row r="142" spans="1:8" x14ac:dyDescent="0.25">
      <c r="A142" t="s">
        <v>8</v>
      </c>
      <c r="B142" t="s">
        <v>25</v>
      </c>
      <c r="C142" s="1">
        <v>0.21</v>
      </c>
      <c r="D142" s="1">
        <v>5.0999999999999997E-2</v>
      </c>
      <c r="E142" s="1">
        <v>0</v>
      </c>
      <c r="F142" s="1">
        <v>0</v>
      </c>
      <c r="G142" s="1">
        <v>0</v>
      </c>
      <c r="H142" s="1">
        <v>0</v>
      </c>
    </row>
    <row r="143" spans="1:8" x14ac:dyDescent="0.25">
      <c r="A143" t="s">
        <v>1</v>
      </c>
      <c r="B143" t="s">
        <v>25</v>
      </c>
      <c r="C143" s="1">
        <v>0.21</v>
      </c>
      <c r="D143" s="1">
        <v>5.0999999999999997E-2</v>
      </c>
      <c r="E143" s="1">
        <v>0</v>
      </c>
      <c r="F143" s="1">
        <v>0</v>
      </c>
      <c r="G143" s="1">
        <v>0</v>
      </c>
      <c r="H143" s="1">
        <v>0</v>
      </c>
    </row>
    <row r="144" spans="1:8" x14ac:dyDescent="0.25">
      <c r="A144" t="s">
        <v>2</v>
      </c>
      <c r="B144" t="s">
        <v>25</v>
      </c>
      <c r="C144" s="1"/>
      <c r="D144" s="1"/>
      <c r="E144" s="1"/>
      <c r="F144" s="1"/>
      <c r="G144" s="1"/>
      <c r="H144" s="1">
        <v>0</v>
      </c>
    </row>
    <row r="145" spans="1:8" x14ac:dyDescent="0.25">
      <c r="A145" t="s">
        <v>2</v>
      </c>
      <c r="B145" t="s">
        <v>25</v>
      </c>
      <c r="C145" s="1">
        <v>0</v>
      </c>
      <c r="D145" s="1">
        <v>0</v>
      </c>
      <c r="E145" s="1">
        <v>0</v>
      </c>
      <c r="F145" s="1">
        <v>0</v>
      </c>
      <c r="G145" s="1">
        <v>0</v>
      </c>
      <c r="H145" s="1">
        <v>0</v>
      </c>
    </row>
    <row r="146" spans="1:8" x14ac:dyDescent="0.25">
      <c r="A146" t="s">
        <v>9</v>
      </c>
      <c r="B146" t="s">
        <v>25</v>
      </c>
      <c r="C146" s="1">
        <v>0.04</v>
      </c>
      <c r="D146" s="1">
        <v>7.0000000000000001E-3</v>
      </c>
      <c r="E146" s="1">
        <v>3.0000000000000001E-3</v>
      </c>
      <c r="F146" s="1">
        <v>1E-3</v>
      </c>
      <c r="G146" s="1">
        <v>4.1000000000000002E-2</v>
      </c>
      <c r="H146" s="1">
        <v>2.4359812960028648E-3</v>
      </c>
    </row>
    <row r="147" spans="1:8" x14ac:dyDescent="0.25">
      <c r="A147" t="s">
        <v>10</v>
      </c>
      <c r="B147" t="s">
        <v>25</v>
      </c>
      <c r="C147" s="1">
        <v>3.1E-2</v>
      </c>
      <c r="D147" s="1">
        <v>1.2E-2</v>
      </c>
      <c r="E147" s="1">
        <v>1.0999999999999999E-2</v>
      </c>
      <c r="F147" s="1">
        <v>0</v>
      </c>
      <c r="G147" s="1">
        <v>3.9E-2</v>
      </c>
      <c r="H147" s="1">
        <v>1.8203033832833171E-3</v>
      </c>
    </row>
    <row r="148" spans="1:8" x14ac:dyDescent="0.25">
      <c r="A148" t="s">
        <v>3</v>
      </c>
      <c r="B148" t="s">
        <v>25</v>
      </c>
      <c r="C148" s="1">
        <v>0.43600000000000005</v>
      </c>
      <c r="D148" s="1">
        <v>0.308</v>
      </c>
      <c r="E148" s="1">
        <v>0.26700000000000002</v>
      </c>
      <c r="F148" s="1">
        <v>0.11299999999999999</v>
      </c>
      <c r="G148" s="1">
        <v>1.6559999999999999</v>
      </c>
      <c r="H148" s="1">
        <v>5.5341827683150768E-3</v>
      </c>
    </row>
    <row r="149" spans="1:8" x14ac:dyDescent="0.25">
      <c r="A149" t="s">
        <v>4</v>
      </c>
      <c r="B149" t="s">
        <v>25</v>
      </c>
      <c r="C149" s="1">
        <v>0</v>
      </c>
      <c r="D149" s="1">
        <v>0</v>
      </c>
      <c r="E149" s="1">
        <v>0</v>
      </c>
      <c r="F149" s="1">
        <v>0</v>
      </c>
      <c r="G149" s="1">
        <v>0</v>
      </c>
      <c r="H149" s="1">
        <v>0</v>
      </c>
    </row>
    <row r="150" spans="1:8" x14ac:dyDescent="0.25">
      <c r="A150" t="s">
        <v>4</v>
      </c>
      <c r="B150" t="s">
        <v>25</v>
      </c>
      <c r="C150" s="1"/>
      <c r="D150" s="1"/>
      <c r="E150" s="1"/>
      <c r="F150" s="1"/>
      <c r="G150" s="1"/>
      <c r="H150" s="1">
        <v>0</v>
      </c>
    </row>
    <row r="151" spans="1:8" x14ac:dyDescent="0.25">
      <c r="A151" t="s">
        <v>11</v>
      </c>
      <c r="B151" t="s">
        <v>25</v>
      </c>
      <c r="C151" s="1">
        <v>0.26800000000000002</v>
      </c>
      <c r="D151" s="1">
        <v>0.13400000000000001</v>
      </c>
      <c r="E151" s="1">
        <v>0.04</v>
      </c>
      <c r="F151" s="1">
        <v>6.0000000000000001E-3</v>
      </c>
      <c r="G151" s="1">
        <v>0.76400000000000001</v>
      </c>
      <c r="H151" s="1">
        <v>7.162066176533699E-3</v>
      </c>
    </row>
    <row r="152" spans="1:8" x14ac:dyDescent="0.25">
      <c r="A152" t="s">
        <v>12</v>
      </c>
      <c r="B152" t="s">
        <v>25</v>
      </c>
      <c r="C152" s="1">
        <v>8.3000000000000004E-2</v>
      </c>
      <c r="D152" s="1">
        <v>0.22999999999999998</v>
      </c>
      <c r="E152" s="1">
        <v>0.249</v>
      </c>
      <c r="F152" s="1">
        <v>3.5000000000000003E-2</v>
      </c>
      <c r="G152" s="1">
        <v>0.72399999999999998</v>
      </c>
      <c r="H152" s="1">
        <v>1.520401518791914E-2</v>
      </c>
    </row>
    <row r="153" spans="1:8" x14ac:dyDescent="0.25">
      <c r="A153" t="s">
        <v>5</v>
      </c>
      <c r="B153" t="s">
        <v>25</v>
      </c>
      <c r="C153" s="1">
        <v>0.122</v>
      </c>
      <c r="D153" s="1">
        <v>0.192</v>
      </c>
      <c r="E153" s="1">
        <v>0.19700000000000001</v>
      </c>
      <c r="F153" s="1">
        <v>9.0000000000000011E-3</v>
      </c>
      <c r="G153" s="1">
        <v>0.58100000000000007</v>
      </c>
      <c r="H153" s="1">
        <v>1.2251664884388447E-2</v>
      </c>
    </row>
    <row r="154" spans="1:8" x14ac:dyDescent="0.25">
      <c r="A154" t="s">
        <v>13</v>
      </c>
      <c r="B154" t="s">
        <v>25</v>
      </c>
      <c r="C154" s="1">
        <v>3.4000000000000002E-2</v>
      </c>
      <c r="D154" s="1">
        <v>5.0999999999999997E-2</v>
      </c>
      <c r="E154" s="1">
        <v>4.5999999999999999E-2</v>
      </c>
      <c r="F154" s="1">
        <v>1.2999999999999999E-2</v>
      </c>
      <c r="G154" s="1">
        <v>0.16800000000000001</v>
      </c>
      <c r="H154" s="1">
        <v>7.2985542938113213E-3</v>
      </c>
    </row>
    <row r="155" spans="1:8" x14ac:dyDescent="0.25">
      <c r="A155" t="s">
        <v>14</v>
      </c>
      <c r="B155" t="s">
        <v>25</v>
      </c>
      <c r="C155" s="1">
        <v>7.0000000000000001E-3</v>
      </c>
      <c r="D155" s="1">
        <v>0</v>
      </c>
      <c r="E155" s="1">
        <v>2.1000000000000001E-2</v>
      </c>
      <c r="F155" s="1">
        <v>4.8000000000000001E-2</v>
      </c>
      <c r="G155" s="1">
        <v>0.123</v>
      </c>
      <c r="H155" s="1">
        <v>4.3665021657943726E-3</v>
      </c>
    </row>
    <row r="156" spans="1:8" x14ac:dyDescent="0.25">
      <c r="A156" t="s">
        <v>0</v>
      </c>
      <c r="B156" t="s">
        <v>26</v>
      </c>
      <c r="C156" s="1">
        <v>43.438922528173876</v>
      </c>
      <c r="D156" s="1">
        <v>29.610999999999976</v>
      </c>
      <c r="E156" s="1">
        <v>38.859000000000002</v>
      </c>
      <c r="F156" s="1">
        <v>30.965294075786559</v>
      </c>
      <c r="G156" s="1">
        <v>252.30399999999989</v>
      </c>
      <c r="H156" s="1">
        <v>9.1169320046901703E-2</v>
      </c>
    </row>
    <row r="157" spans="1:8" x14ac:dyDescent="0.25">
      <c r="A157" t="s">
        <v>6</v>
      </c>
      <c r="B157" t="s">
        <v>26</v>
      </c>
      <c r="C157" s="1">
        <v>5.4279225281738928</v>
      </c>
      <c r="D157" s="1">
        <v>2.6620000000000004</v>
      </c>
      <c r="E157" s="1">
        <v>3.3009999999999997</v>
      </c>
      <c r="F157" s="1">
        <v>2.637</v>
      </c>
      <c r="G157" s="1">
        <v>22.869999999999997</v>
      </c>
      <c r="H157" s="1">
        <v>0.10422366857528687</v>
      </c>
    </row>
    <row r="158" spans="1:8" x14ac:dyDescent="0.25">
      <c r="A158" t="s">
        <v>7</v>
      </c>
      <c r="B158" t="s">
        <v>26</v>
      </c>
      <c r="C158" s="1">
        <v>4.048</v>
      </c>
      <c r="D158" s="1">
        <v>2.2449999999999997</v>
      </c>
      <c r="E158" s="1">
        <v>1.9289999999999994</v>
      </c>
      <c r="F158" s="1">
        <v>2.3819999999999992</v>
      </c>
      <c r="G158" s="1">
        <v>16.851000000000003</v>
      </c>
      <c r="H158" s="1">
        <v>4.8556365072727203E-2</v>
      </c>
    </row>
    <row r="159" spans="1:8" x14ac:dyDescent="0.25">
      <c r="A159" t="s">
        <v>8</v>
      </c>
      <c r="B159" t="s">
        <v>26</v>
      </c>
      <c r="C159" s="1">
        <v>7.6249999999999991</v>
      </c>
      <c r="D159" s="1">
        <v>5.6340000000000012</v>
      </c>
      <c r="E159" s="1">
        <v>5.8239999999999981</v>
      </c>
      <c r="F159" s="1">
        <v>6.245000000000001</v>
      </c>
      <c r="G159" s="1">
        <v>55.273000000000003</v>
      </c>
      <c r="H159" s="1">
        <v>0.11808342486619949</v>
      </c>
    </row>
    <row r="160" spans="1:8" x14ac:dyDescent="0.25">
      <c r="A160" t="s">
        <v>1</v>
      </c>
      <c r="B160" t="s">
        <v>26</v>
      </c>
      <c r="C160" s="1">
        <v>7.6249999999999973</v>
      </c>
      <c r="D160" s="1">
        <v>5.6340000000000012</v>
      </c>
      <c r="E160" s="1">
        <v>5.8239999999999998</v>
      </c>
      <c r="F160" s="1">
        <v>6.2450000000000001</v>
      </c>
      <c r="G160" s="1">
        <v>55.272999999999996</v>
      </c>
      <c r="H160" s="1">
        <v>0.11808342486619949</v>
      </c>
    </row>
    <row r="161" spans="1:8" x14ac:dyDescent="0.25">
      <c r="A161" t="s">
        <v>2</v>
      </c>
      <c r="B161" t="s">
        <v>26</v>
      </c>
      <c r="C161" s="1">
        <v>10.612999999999998</v>
      </c>
      <c r="D161" s="1">
        <v>5.9930000000000003</v>
      </c>
      <c r="E161" s="1">
        <v>13.783000000000001</v>
      </c>
      <c r="F161" s="1">
        <v>7.4380000000000015</v>
      </c>
      <c r="G161" s="1">
        <v>69.03</v>
      </c>
      <c r="H161" s="1">
        <v>0.14093434810638428</v>
      </c>
    </row>
    <row r="162" spans="1:8" x14ac:dyDescent="0.25">
      <c r="A162" t="s">
        <v>9</v>
      </c>
      <c r="B162" t="s">
        <v>26</v>
      </c>
      <c r="C162" s="1">
        <v>0.92999999999999994</v>
      </c>
      <c r="D162" s="1">
        <v>1.4630000000000001</v>
      </c>
      <c r="E162" s="1">
        <v>1.4860000000000002</v>
      </c>
      <c r="F162" s="1">
        <v>1.5550000000000002</v>
      </c>
      <c r="G162" s="1">
        <v>11.783999999999999</v>
      </c>
      <c r="H162" s="1">
        <v>0.10214892029762268</v>
      </c>
    </row>
    <row r="163" spans="1:8" x14ac:dyDescent="0.25">
      <c r="A163" t="s">
        <v>10</v>
      </c>
      <c r="B163" t="s">
        <v>26</v>
      </c>
      <c r="C163" s="1">
        <v>8.0520000000000014</v>
      </c>
      <c r="D163" s="1">
        <v>5.4819999999999993</v>
      </c>
      <c r="E163" s="1">
        <v>5.18</v>
      </c>
      <c r="F163" s="1">
        <v>4.8802940757865265</v>
      </c>
      <c r="G163" s="1">
        <v>46.199000000000012</v>
      </c>
      <c r="H163" s="1">
        <v>0.13174408674240112</v>
      </c>
    </row>
    <row r="164" spans="1:8" x14ac:dyDescent="0.25">
      <c r="A164" t="s">
        <v>3</v>
      </c>
      <c r="B164" t="s">
        <v>26</v>
      </c>
      <c r="C164" s="1">
        <v>7.4290000000000003</v>
      </c>
      <c r="D164" s="1">
        <v>4.4319999999999986</v>
      </c>
      <c r="E164" s="1">
        <v>7.0860000000000003</v>
      </c>
      <c r="F164" s="1">
        <v>6.3700000000000019</v>
      </c>
      <c r="G164" s="1">
        <v>33.917999999999999</v>
      </c>
      <c r="H164" s="1">
        <v>9.3053519725799561E-2</v>
      </c>
    </row>
    <row r="165" spans="1:8" x14ac:dyDescent="0.25">
      <c r="A165" t="s">
        <v>4</v>
      </c>
      <c r="B165" t="s">
        <v>26</v>
      </c>
      <c r="C165" s="1">
        <v>8.5829225281738886</v>
      </c>
      <c r="D165" s="1">
        <v>5.8889999999999922</v>
      </c>
      <c r="E165" s="1">
        <v>5.5749999999999922</v>
      </c>
      <c r="F165" s="1">
        <v>4.4192940757865244</v>
      </c>
      <c r="G165" s="1">
        <v>36.789000000000016</v>
      </c>
      <c r="H165" s="1">
        <v>4.1184838861227036E-2</v>
      </c>
    </row>
    <row r="166" spans="1:8" x14ac:dyDescent="0.25">
      <c r="A166" t="s">
        <v>11</v>
      </c>
      <c r="B166" t="s">
        <v>26</v>
      </c>
      <c r="C166" s="1">
        <v>6.2090000000000005</v>
      </c>
      <c r="D166" s="1">
        <v>3.3879999999999977</v>
      </c>
      <c r="E166" s="1">
        <v>6.174999999999998</v>
      </c>
      <c r="F166" s="1">
        <v>4.8219999999999974</v>
      </c>
      <c r="G166" s="1">
        <v>31.154999999999994</v>
      </c>
      <c r="H166" s="1">
        <v>6.3429489731788635E-2</v>
      </c>
    </row>
    <row r="167" spans="1:8" x14ac:dyDescent="0.25">
      <c r="A167" t="s">
        <v>12</v>
      </c>
      <c r="B167" t="s">
        <v>26</v>
      </c>
      <c r="C167" s="1">
        <v>3.2450000000000006</v>
      </c>
      <c r="D167" s="1">
        <v>3.9629999999999992</v>
      </c>
      <c r="E167" s="1">
        <v>3.1789999999999998</v>
      </c>
      <c r="F167" s="1">
        <v>3.4179999999999997</v>
      </c>
      <c r="G167" s="1">
        <v>25.376999999999999</v>
      </c>
      <c r="H167" s="1">
        <v>9.0854927897453308E-2</v>
      </c>
    </row>
    <row r="168" spans="1:8" x14ac:dyDescent="0.25">
      <c r="A168" t="s">
        <v>5</v>
      </c>
      <c r="B168" t="s">
        <v>26</v>
      </c>
      <c r="C168" s="1">
        <v>9.1890000000000001</v>
      </c>
      <c r="D168" s="1">
        <v>7.6629999999999994</v>
      </c>
      <c r="E168" s="1">
        <v>6.5909999999999975</v>
      </c>
      <c r="F168" s="1">
        <v>6.4929999999999994</v>
      </c>
      <c r="G168" s="1">
        <v>57.29399999999999</v>
      </c>
      <c r="H168" s="1">
        <v>0.10383675992488861</v>
      </c>
    </row>
    <row r="169" spans="1:8" x14ac:dyDescent="0.25">
      <c r="A169" t="s">
        <v>13</v>
      </c>
      <c r="B169" t="s">
        <v>26</v>
      </c>
      <c r="C169" s="1">
        <v>2.4700000000000002</v>
      </c>
      <c r="D169" s="1">
        <v>3.1499999999999986</v>
      </c>
      <c r="E169" s="1">
        <v>9.2780000000000022</v>
      </c>
      <c r="F169" s="1">
        <v>2.585</v>
      </c>
      <c r="G169" s="1">
        <v>21.638999999999999</v>
      </c>
      <c r="H169" s="1">
        <v>8.1572361290454865E-2</v>
      </c>
    </row>
    <row r="170" spans="1:8" x14ac:dyDescent="0.25">
      <c r="A170" t="s">
        <v>14</v>
      </c>
      <c r="B170" t="s">
        <v>26</v>
      </c>
      <c r="C170" s="1">
        <v>5.4319999999999995</v>
      </c>
      <c r="D170" s="1">
        <v>1.6239999999999994</v>
      </c>
      <c r="E170" s="1">
        <v>2.5069999999999997</v>
      </c>
      <c r="F170" s="1">
        <v>2.4410000000000003</v>
      </c>
      <c r="G170" s="1">
        <v>21.155999999999995</v>
      </c>
      <c r="H170" s="1">
        <v>9.155651181936264E-2</v>
      </c>
    </row>
    <row r="171" spans="1:8" x14ac:dyDescent="0.25">
      <c r="A171" t="s">
        <v>0</v>
      </c>
      <c r="B171" t="s">
        <v>27</v>
      </c>
      <c r="C171" s="1">
        <v>144.46873633055515</v>
      </c>
      <c r="D171" s="1">
        <v>120.92100000000006</v>
      </c>
      <c r="E171" s="1">
        <v>102.46000000000008</v>
      </c>
      <c r="F171" s="1">
        <v>87.330658361149048</v>
      </c>
      <c r="G171" s="1">
        <v>959.86499999999899</v>
      </c>
      <c r="H171" s="1">
        <v>0</v>
      </c>
    </row>
    <row r="172" spans="1:8" x14ac:dyDescent="0.25">
      <c r="A172" t="s">
        <v>0</v>
      </c>
      <c r="B172" t="s">
        <v>27</v>
      </c>
      <c r="C172" s="1"/>
      <c r="D172" s="1"/>
      <c r="E172" s="1"/>
      <c r="F172" s="1"/>
      <c r="G172" s="1"/>
      <c r="H172" s="1">
        <v>0</v>
      </c>
    </row>
    <row r="173" spans="1:8" x14ac:dyDescent="0.25">
      <c r="A173" t="s">
        <v>6</v>
      </c>
      <c r="B173" t="s">
        <v>27</v>
      </c>
      <c r="C173" s="1">
        <v>10.973736330555122</v>
      </c>
      <c r="D173" s="1">
        <v>7.9369999999999994</v>
      </c>
      <c r="E173" s="1">
        <v>7.9059999999999997</v>
      </c>
      <c r="F173" s="1">
        <v>7.2009999999999978</v>
      </c>
      <c r="G173" s="1">
        <v>88.206000000000003</v>
      </c>
      <c r="H173" s="1">
        <v>0</v>
      </c>
    </row>
    <row r="174" spans="1:8" x14ac:dyDescent="0.25">
      <c r="A174" t="s">
        <v>6</v>
      </c>
      <c r="B174" t="s">
        <v>27</v>
      </c>
      <c r="C174" s="1"/>
      <c r="D174" s="1"/>
      <c r="E174" s="1"/>
      <c r="F174" s="1"/>
      <c r="G174" s="1"/>
      <c r="H174" s="1">
        <v>0</v>
      </c>
    </row>
    <row r="175" spans="1:8" x14ac:dyDescent="0.25">
      <c r="A175" t="s">
        <v>7</v>
      </c>
      <c r="B175" t="s">
        <v>27</v>
      </c>
      <c r="C175" s="1"/>
      <c r="D175" s="1"/>
      <c r="E175" s="1"/>
      <c r="F175" s="1"/>
      <c r="G175" s="1"/>
      <c r="H175" s="1">
        <v>0</v>
      </c>
    </row>
    <row r="176" spans="1:8" x14ac:dyDescent="0.25">
      <c r="A176" t="s">
        <v>7</v>
      </c>
      <c r="B176" t="s">
        <v>27</v>
      </c>
      <c r="C176" s="1">
        <v>10.694000000000001</v>
      </c>
      <c r="D176" s="1">
        <v>10.771999999999998</v>
      </c>
      <c r="E176" s="1">
        <v>10.722999999999997</v>
      </c>
      <c r="F176" s="1">
        <v>9.4129999999999985</v>
      </c>
      <c r="G176" s="1">
        <v>104.32400000000001</v>
      </c>
      <c r="H176" s="1">
        <v>0</v>
      </c>
    </row>
    <row r="177" spans="1:8" x14ac:dyDescent="0.25">
      <c r="A177" t="s">
        <v>8</v>
      </c>
      <c r="B177" t="s">
        <v>27</v>
      </c>
      <c r="C177" s="1">
        <v>40.133000000000003</v>
      </c>
      <c r="D177" s="1">
        <v>31.005999999999997</v>
      </c>
      <c r="E177" s="1">
        <v>20.631</v>
      </c>
      <c r="F177" s="1">
        <v>18.151000000000003</v>
      </c>
      <c r="G177" s="1">
        <v>213.43</v>
      </c>
      <c r="H177" s="1">
        <v>0</v>
      </c>
    </row>
    <row r="178" spans="1:8" x14ac:dyDescent="0.25">
      <c r="A178" t="s">
        <v>8</v>
      </c>
      <c r="B178" t="s">
        <v>27</v>
      </c>
      <c r="C178" s="1"/>
      <c r="D178" s="1"/>
      <c r="E178" s="1"/>
      <c r="F178" s="1"/>
      <c r="G178" s="1"/>
      <c r="H178" s="1">
        <v>0</v>
      </c>
    </row>
    <row r="179" spans="1:8" x14ac:dyDescent="0.25">
      <c r="A179" t="s">
        <v>1</v>
      </c>
      <c r="B179" t="s">
        <v>27</v>
      </c>
      <c r="C179" s="1">
        <v>40.132999999999996</v>
      </c>
      <c r="D179" s="1">
        <v>31.006</v>
      </c>
      <c r="E179" s="1">
        <v>20.631</v>
      </c>
      <c r="F179" s="1">
        <v>18.150999999999996</v>
      </c>
      <c r="G179" s="1">
        <v>213.42999999999998</v>
      </c>
      <c r="H179" s="1">
        <v>0</v>
      </c>
    </row>
    <row r="180" spans="1:8" x14ac:dyDescent="0.25">
      <c r="A180" t="s">
        <v>1</v>
      </c>
      <c r="B180" t="s">
        <v>27</v>
      </c>
      <c r="C180" s="1"/>
      <c r="D180" s="1"/>
      <c r="E180" s="1"/>
      <c r="F180" s="1"/>
      <c r="G180" s="1"/>
      <c r="H180" s="1">
        <v>0</v>
      </c>
    </row>
    <row r="181" spans="1:8" x14ac:dyDescent="0.25">
      <c r="A181" t="s">
        <v>2</v>
      </c>
      <c r="B181" t="s">
        <v>27</v>
      </c>
      <c r="C181" s="1"/>
      <c r="D181" s="1"/>
      <c r="E181" s="1"/>
      <c r="F181" s="1"/>
      <c r="G181" s="1"/>
      <c r="H181" s="1">
        <v>0</v>
      </c>
    </row>
    <row r="182" spans="1:8" x14ac:dyDescent="0.25">
      <c r="A182" t="s">
        <v>2</v>
      </c>
      <c r="B182" t="s">
        <v>27</v>
      </c>
      <c r="C182" s="1">
        <v>33.933999999999997</v>
      </c>
      <c r="D182" s="1">
        <v>35.180999999999997</v>
      </c>
      <c r="E182" s="1">
        <v>32.679000000000002</v>
      </c>
      <c r="F182" s="1">
        <v>22.962</v>
      </c>
      <c r="G182" s="1">
        <v>239.15800000000004</v>
      </c>
      <c r="H182" s="1">
        <v>0</v>
      </c>
    </row>
    <row r="183" spans="1:8" x14ac:dyDescent="0.25">
      <c r="A183" t="s">
        <v>9</v>
      </c>
      <c r="B183" t="s">
        <v>27</v>
      </c>
      <c r="C183" s="1"/>
      <c r="D183" s="1"/>
      <c r="E183" s="1"/>
      <c r="F183" s="1"/>
      <c r="G183" s="1"/>
      <c r="H183" s="1">
        <v>0</v>
      </c>
    </row>
    <row r="184" spans="1:8" x14ac:dyDescent="0.25">
      <c r="A184" t="s">
        <v>9</v>
      </c>
      <c r="B184" t="s">
        <v>27</v>
      </c>
      <c r="C184" s="1">
        <v>5.7750000000000004</v>
      </c>
      <c r="D184" s="1">
        <v>5.4990000000000006</v>
      </c>
      <c r="E184" s="1">
        <v>4.1710000000000003</v>
      </c>
      <c r="F184" s="1">
        <v>3.0709999999999997</v>
      </c>
      <c r="G184" s="1">
        <v>47.078000000000003</v>
      </c>
      <c r="H184" s="1">
        <v>0</v>
      </c>
    </row>
    <row r="185" spans="1:8" x14ac:dyDescent="0.25">
      <c r="A185" t="s">
        <v>10</v>
      </c>
      <c r="B185" t="s">
        <v>27</v>
      </c>
      <c r="C185" s="1"/>
      <c r="D185" s="1"/>
      <c r="E185" s="1"/>
      <c r="F185" s="1"/>
      <c r="G185" s="1"/>
      <c r="H185" s="1">
        <v>0</v>
      </c>
    </row>
    <row r="186" spans="1:8" x14ac:dyDescent="0.25">
      <c r="A186" t="s">
        <v>10</v>
      </c>
      <c r="B186" t="s">
        <v>27</v>
      </c>
      <c r="C186" s="1">
        <v>17.822000000000003</v>
      </c>
      <c r="D186" s="1">
        <v>9.7289999999999992</v>
      </c>
      <c r="E186" s="1">
        <v>14.699</v>
      </c>
      <c r="F186" s="1">
        <v>9.982658361148955</v>
      </c>
      <c r="G186" s="1">
        <v>109.57299999999999</v>
      </c>
      <c r="H186" s="1">
        <v>0</v>
      </c>
    </row>
    <row r="187" spans="1:8" x14ac:dyDescent="0.25">
      <c r="A187" t="s">
        <v>3</v>
      </c>
      <c r="B187" t="s">
        <v>27</v>
      </c>
      <c r="C187" s="1">
        <v>21.625999999999998</v>
      </c>
      <c r="D187" s="1">
        <v>21.822000000000003</v>
      </c>
      <c r="E187" s="1">
        <v>20.193999999999996</v>
      </c>
      <c r="F187" s="1">
        <v>20.101000000000003</v>
      </c>
      <c r="G187" s="1">
        <v>252.58200000000002</v>
      </c>
      <c r="H187" s="1">
        <v>0</v>
      </c>
    </row>
    <row r="188" spans="1:8" x14ac:dyDescent="0.25">
      <c r="A188" t="s">
        <v>3</v>
      </c>
      <c r="B188" t="s">
        <v>27</v>
      </c>
      <c r="C188" s="1"/>
      <c r="D188" s="1"/>
      <c r="E188" s="1"/>
      <c r="F188" s="1"/>
      <c r="G188" s="1"/>
      <c r="H188" s="1">
        <v>0</v>
      </c>
    </row>
    <row r="189" spans="1:8" x14ac:dyDescent="0.25">
      <c r="A189" t="s">
        <v>4</v>
      </c>
      <c r="B189" t="s">
        <v>27</v>
      </c>
      <c r="C189" s="1">
        <v>8.3607363305551132</v>
      </c>
      <c r="D189" s="1">
        <v>5.7129999999999947</v>
      </c>
      <c r="E189" s="1">
        <v>7.0249999999999968</v>
      </c>
      <c r="F189" s="1">
        <v>5.3656583611489514</v>
      </c>
      <c r="G189" s="1">
        <v>53.437000000000005</v>
      </c>
      <c r="H189" s="1">
        <v>0</v>
      </c>
    </row>
    <row r="190" spans="1:8" x14ac:dyDescent="0.25">
      <c r="A190" t="s">
        <v>4</v>
      </c>
      <c r="B190" t="s">
        <v>27</v>
      </c>
      <c r="C190" s="1"/>
      <c r="D190" s="1"/>
      <c r="E190" s="1"/>
      <c r="F190" s="1"/>
      <c r="G190" s="1"/>
      <c r="H190" s="1">
        <v>0</v>
      </c>
    </row>
    <row r="191" spans="1:8" x14ac:dyDescent="0.25">
      <c r="A191" t="s">
        <v>11</v>
      </c>
      <c r="B191" t="s">
        <v>27</v>
      </c>
      <c r="C191" s="1"/>
      <c r="D191" s="1"/>
      <c r="E191" s="1"/>
      <c r="F191" s="1"/>
      <c r="G191" s="1"/>
      <c r="H191" s="1">
        <v>0</v>
      </c>
    </row>
    <row r="192" spans="1:8" x14ac:dyDescent="0.25">
      <c r="A192" t="s">
        <v>11</v>
      </c>
      <c r="B192" t="s">
        <v>27</v>
      </c>
      <c r="C192" s="1">
        <v>11.703999999999999</v>
      </c>
      <c r="D192" s="1">
        <v>10.146999999999998</v>
      </c>
      <c r="E192" s="1">
        <v>11.850000000000003</v>
      </c>
      <c r="F192" s="1">
        <v>11.192999999999998</v>
      </c>
      <c r="G192" s="1">
        <v>111.78499999999998</v>
      </c>
      <c r="H192" s="1">
        <v>0</v>
      </c>
    </row>
    <row r="193" spans="1:8" x14ac:dyDescent="0.25">
      <c r="A193" t="s">
        <v>12</v>
      </c>
      <c r="B193" t="s">
        <v>27</v>
      </c>
      <c r="C193" s="1"/>
      <c r="D193" s="1"/>
      <c r="E193" s="1"/>
      <c r="F193" s="1"/>
      <c r="G193" s="1"/>
      <c r="H193" s="1">
        <v>0</v>
      </c>
    </row>
    <row r="194" spans="1:8" x14ac:dyDescent="0.25">
      <c r="A194" t="s">
        <v>12</v>
      </c>
      <c r="B194" t="s">
        <v>27</v>
      </c>
      <c r="C194" s="1">
        <v>15.457999999999998</v>
      </c>
      <c r="D194" s="1">
        <v>9.5109999999999975</v>
      </c>
      <c r="E194" s="1">
        <v>7.2249999999999996</v>
      </c>
      <c r="F194" s="1">
        <v>7.1130000000000004</v>
      </c>
      <c r="G194" s="1">
        <v>68.085000000000008</v>
      </c>
      <c r="H194" s="1">
        <v>0</v>
      </c>
    </row>
    <row r="195" spans="1:8" x14ac:dyDescent="0.25">
      <c r="A195" t="s">
        <v>5</v>
      </c>
      <c r="B195" t="s">
        <v>27</v>
      </c>
      <c r="C195" s="1">
        <v>40.414999999999999</v>
      </c>
      <c r="D195" s="1">
        <v>27.198999999999991</v>
      </c>
      <c r="E195" s="1">
        <v>21.931000000000001</v>
      </c>
      <c r="F195" s="1">
        <v>20.751000000000005</v>
      </c>
      <c r="G195" s="1">
        <v>201.25800000000001</v>
      </c>
      <c r="H195" s="1">
        <v>0</v>
      </c>
    </row>
    <row r="196" spans="1:8" x14ac:dyDescent="0.25">
      <c r="A196" t="s">
        <v>5</v>
      </c>
      <c r="B196" t="s">
        <v>27</v>
      </c>
      <c r="C196" s="1"/>
      <c r="D196" s="1"/>
      <c r="E196" s="1"/>
      <c r="F196" s="1"/>
      <c r="G196" s="1"/>
      <c r="H196" s="1">
        <v>0</v>
      </c>
    </row>
    <row r="197" spans="1:8" x14ac:dyDescent="0.25">
      <c r="A197" t="s">
        <v>13</v>
      </c>
      <c r="B197" t="s">
        <v>27</v>
      </c>
      <c r="C197" s="1"/>
      <c r="D197" s="1"/>
      <c r="E197" s="1"/>
      <c r="F197" s="1"/>
      <c r="G197" s="1"/>
      <c r="H197" s="1">
        <v>0</v>
      </c>
    </row>
    <row r="198" spans="1:8" x14ac:dyDescent="0.25">
      <c r="A198" t="s">
        <v>13</v>
      </c>
      <c r="B198" t="s">
        <v>27</v>
      </c>
      <c r="C198" s="1">
        <v>10.244999999999999</v>
      </c>
      <c r="D198" s="1">
        <v>10.504999999999997</v>
      </c>
      <c r="E198" s="1">
        <v>11.042</v>
      </c>
      <c r="F198" s="1">
        <v>8.2619999999999969</v>
      </c>
      <c r="G198" s="1">
        <v>95.273999999999987</v>
      </c>
      <c r="H198" s="1">
        <v>0</v>
      </c>
    </row>
    <row r="199" spans="1:8" x14ac:dyDescent="0.25">
      <c r="A199" t="s">
        <v>14</v>
      </c>
      <c r="B199" t="s">
        <v>27</v>
      </c>
      <c r="C199" s="1">
        <v>21.664000000000001</v>
      </c>
      <c r="D199" s="1">
        <v>25.814999999999998</v>
      </c>
      <c r="E199" s="1">
        <v>14.213000000000001</v>
      </c>
      <c r="F199" s="1">
        <v>12.943999999999999</v>
      </c>
      <c r="G199" s="1">
        <v>122.11000000000001</v>
      </c>
      <c r="H199" s="1">
        <v>0</v>
      </c>
    </row>
    <row r="200" spans="1:8" x14ac:dyDescent="0.25">
      <c r="A200" t="s">
        <v>14</v>
      </c>
      <c r="B200" t="s">
        <v>27</v>
      </c>
      <c r="C200" s="1"/>
      <c r="D200" s="1"/>
      <c r="E200" s="1"/>
      <c r="F200" s="1"/>
      <c r="G200" s="1"/>
      <c r="H200" s="1">
        <v>0</v>
      </c>
    </row>
    <row r="201" spans="1:8" x14ac:dyDescent="0.25">
      <c r="A201" t="s">
        <v>0</v>
      </c>
      <c r="B201" t="s">
        <v>28</v>
      </c>
      <c r="C201" s="1"/>
      <c r="D201" s="1"/>
      <c r="E201" s="1"/>
      <c r="F201" s="1"/>
      <c r="G201" s="1"/>
      <c r="H201" s="1">
        <v>0</v>
      </c>
    </row>
    <row r="202" spans="1:8" x14ac:dyDescent="0.25">
      <c r="A202" t="s">
        <v>0</v>
      </c>
      <c r="B202" t="s">
        <v>28</v>
      </c>
      <c r="C202" s="1">
        <v>603.3361925072968</v>
      </c>
      <c r="D202" s="1">
        <v>583.07299891300499</v>
      </c>
      <c r="E202" s="1">
        <v>676.3549999964232</v>
      </c>
      <c r="F202" s="1">
        <v>586.84287931643689</v>
      </c>
      <c r="G202" s="1">
        <v>4998.1749999823587</v>
      </c>
      <c r="H202" s="1">
        <v>0</v>
      </c>
    </row>
    <row r="203" spans="1:8" x14ac:dyDescent="0.25">
      <c r="A203" t="s">
        <v>6</v>
      </c>
      <c r="B203" t="s">
        <v>28</v>
      </c>
      <c r="C203" s="1">
        <v>46.28179975785315</v>
      </c>
      <c r="D203" s="1">
        <v>38.533000491559505</v>
      </c>
      <c r="E203" s="1">
        <v>47.744</v>
      </c>
      <c r="F203" s="1">
        <v>44.968999999999994</v>
      </c>
      <c r="G203" s="1">
        <v>387.93899999999996</v>
      </c>
      <c r="H203" s="1">
        <v>0</v>
      </c>
    </row>
    <row r="204" spans="1:8" x14ac:dyDescent="0.25">
      <c r="A204" t="s">
        <v>6</v>
      </c>
      <c r="B204" t="s">
        <v>28</v>
      </c>
      <c r="C204" s="1"/>
      <c r="D204" s="1"/>
      <c r="E204" s="1"/>
      <c r="F204" s="1"/>
      <c r="G204" s="1"/>
      <c r="H204" s="1">
        <v>0</v>
      </c>
    </row>
    <row r="205" spans="1:8" x14ac:dyDescent="0.25">
      <c r="A205" t="s">
        <v>7</v>
      </c>
      <c r="B205" t="s">
        <v>28</v>
      </c>
      <c r="C205" s="1"/>
      <c r="D205" s="1"/>
      <c r="E205" s="1"/>
      <c r="F205" s="1"/>
      <c r="G205" s="1"/>
      <c r="H205" s="1">
        <v>0</v>
      </c>
    </row>
    <row r="206" spans="1:8" x14ac:dyDescent="0.25">
      <c r="A206" t="s">
        <v>7</v>
      </c>
      <c r="B206" t="s">
        <v>28</v>
      </c>
      <c r="C206" s="1">
        <v>49.411000477150083</v>
      </c>
      <c r="D206" s="1">
        <v>53.245000520721078</v>
      </c>
      <c r="E206" s="1">
        <v>64.115000000000009</v>
      </c>
      <c r="F206" s="1">
        <v>58.078999999999986</v>
      </c>
      <c r="G206" s="1">
        <v>530.53499999999997</v>
      </c>
      <c r="H206" s="1">
        <v>0</v>
      </c>
    </row>
    <row r="207" spans="1:8" x14ac:dyDescent="0.25">
      <c r="A207" t="s">
        <v>8</v>
      </c>
      <c r="B207" t="s">
        <v>28</v>
      </c>
      <c r="C207" s="1"/>
      <c r="D207" s="1"/>
      <c r="E207" s="1"/>
      <c r="F207" s="1"/>
      <c r="G207" s="1"/>
      <c r="H207" s="1">
        <v>0</v>
      </c>
    </row>
    <row r="208" spans="1:8" x14ac:dyDescent="0.25">
      <c r="A208" t="s">
        <v>8</v>
      </c>
      <c r="B208" t="s">
        <v>28</v>
      </c>
      <c r="C208" s="1">
        <v>112.44699931144714</v>
      </c>
      <c r="D208" s="1">
        <v>103.14399948716164</v>
      </c>
      <c r="E208" s="1">
        <v>96.979000000000013</v>
      </c>
      <c r="F208" s="1">
        <v>89.232000000000042</v>
      </c>
      <c r="G208" s="1">
        <v>863.62800000000016</v>
      </c>
      <c r="H208" s="1">
        <v>0</v>
      </c>
    </row>
    <row r="209" spans="1:8" x14ac:dyDescent="0.25">
      <c r="A209" t="s">
        <v>1</v>
      </c>
      <c r="B209" t="s">
        <v>28</v>
      </c>
      <c r="C209" s="1">
        <v>112.44699931144714</v>
      </c>
      <c r="D209" s="1">
        <v>103.14399948716164</v>
      </c>
      <c r="E209" s="1">
        <v>96.979000000000028</v>
      </c>
      <c r="F209" s="1">
        <v>89.232000000000028</v>
      </c>
      <c r="G209" s="1">
        <v>863.62800000000027</v>
      </c>
      <c r="H209" s="1">
        <v>0</v>
      </c>
    </row>
    <row r="210" spans="1:8" x14ac:dyDescent="0.25">
      <c r="A210" t="s">
        <v>1</v>
      </c>
      <c r="B210" t="s">
        <v>28</v>
      </c>
      <c r="C210" s="1"/>
      <c r="D210" s="1"/>
      <c r="E210" s="1"/>
      <c r="F210" s="1"/>
      <c r="G210" s="1"/>
      <c r="H210" s="1">
        <v>0</v>
      </c>
    </row>
    <row r="211" spans="1:8" x14ac:dyDescent="0.25">
      <c r="A211" t="s">
        <v>2</v>
      </c>
      <c r="B211" t="s">
        <v>28</v>
      </c>
      <c r="C211" s="1">
        <v>135.23338961601257</v>
      </c>
      <c r="D211" s="1">
        <v>153.41199922561646</v>
      </c>
      <c r="E211" s="1">
        <v>188.32599999999999</v>
      </c>
      <c r="F211" s="1">
        <v>145.49300000000002</v>
      </c>
      <c r="G211" s="1">
        <v>1128.4009999999998</v>
      </c>
      <c r="H211" s="1">
        <v>0</v>
      </c>
    </row>
    <row r="212" spans="1:8" x14ac:dyDescent="0.25">
      <c r="A212" t="s">
        <v>2</v>
      </c>
      <c r="B212" t="s">
        <v>28</v>
      </c>
      <c r="C212" s="1"/>
      <c r="D212" s="1"/>
      <c r="E212" s="1"/>
      <c r="F212" s="1"/>
      <c r="G212" s="1"/>
      <c r="H212" s="1">
        <v>0</v>
      </c>
    </row>
    <row r="213" spans="1:8" x14ac:dyDescent="0.25">
      <c r="A213" t="s">
        <v>9</v>
      </c>
      <c r="B213" t="s">
        <v>28</v>
      </c>
      <c r="C213" s="1">
        <v>23.522999942302704</v>
      </c>
      <c r="D213" s="1">
        <v>28.195000171661377</v>
      </c>
      <c r="E213" s="1">
        <v>42.633000000000003</v>
      </c>
      <c r="F213" s="1">
        <v>34.822999999999993</v>
      </c>
      <c r="G213" s="1">
        <v>301.09999999999997</v>
      </c>
      <c r="H213" s="1">
        <v>0</v>
      </c>
    </row>
    <row r="214" spans="1:8" x14ac:dyDescent="0.25">
      <c r="A214" t="s">
        <v>9</v>
      </c>
      <c r="B214" t="s">
        <v>28</v>
      </c>
      <c r="C214" s="1"/>
      <c r="D214" s="1"/>
      <c r="E214" s="1"/>
      <c r="F214" s="1"/>
      <c r="G214" s="1"/>
      <c r="H214" s="1">
        <v>0</v>
      </c>
    </row>
    <row r="215" spans="1:8" x14ac:dyDescent="0.25">
      <c r="A215" t="s">
        <v>10</v>
      </c>
      <c r="B215" t="s">
        <v>28</v>
      </c>
      <c r="C215" s="1"/>
      <c r="D215" s="1"/>
      <c r="E215" s="1"/>
      <c r="F215" s="1"/>
      <c r="G215" s="1"/>
      <c r="H215" s="1">
        <v>0</v>
      </c>
    </row>
    <row r="216" spans="1:8" x14ac:dyDescent="0.25">
      <c r="A216" t="s">
        <v>10</v>
      </c>
      <c r="B216" t="s">
        <v>28</v>
      </c>
      <c r="C216" s="1">
        <v>79.360002063214779</v>
      </c>
      <c r="D216" s="1">
        <v>76.84799937531352</v>
      </c>
      <c r="E216" s="1">
        <v>98.084999996423704</v>
      </c>
      <c r="F216" s="1">
        <v>98.428879316436579</v>
      </c>
      <c r="G216" s="1">
        <v>708.27299998235696</v>
      </c>
      <c r="H216" s="1">
        <v>0</v>
      </c>
    </row>
    <row r="217" spans="1:8" x14ac:dyDescent="0.25">
      <c r="A217" t="s">
        <v>3</v>
      </c>
      <c r="B217" t="s">
        <v>28</v>
      </c>
      <c r="C217" s="1"/>
      <c r="D217" s="1"/>
      <c r="E217" s="1"/>
      <c r="F217" s="1"/>
      <c r="G217" s="1"/>
      <c r="H217" s="1">
        <v>0</v>
      </c>
    </row>
    <row r="218" spans="1:8" x14ac:dyDescent="0.25">
      <c r="A218" t="s">
        <v>3</v>
      </c>
      <c r="B218" t="s">
        <v>28</v>
      </c>
      <c r="C218" s="1">
        <v>162.17700242996216</v>
      </c>
      <c r="D218" s="1">
        <v>145.47600078582764</v>
      </c>
      <c r="E218" s="1">
        <v>174.56599999999997</v>
      </c>
      <c r="F218" s="1">
        <v>156.13400000000001</v>
      </c>
      <c r="G218" s="1">
        <v>1449.452</v>
      </c>
      <c r="H218" s="1">
        <v>0</v>
      </c>
    </row>
    <row r="219" spans="1:8" x14ac:dyDescent="0.25">
      <c r="A219" t="s">
        <v>4</v>
      </c>
      <c r="B219" t="s">
        <v>28</v>
      </c>
      <c r="C219" s="1">
        <v>36.146799923852086</v>
      </c>
      <c r="D219" s="1">
        <v>29.650000123307109</v>
      </c>
      <c r="E219" s="1">
        <v>30.269999996423703</v>
      </c>
      <c r="F219" s="1">
        <v>31.064879316436599</v>
      </c>
      <c r="G219" s="1">
        <v>266.90099998235701</v>
      </c>
      <c r="H219" s="1">
        <v>0</v>
      </c>
    </row>
    <row r="220" spans="1:8" x14ac:dyDescent="0.25">
      <c r="A220" t="s">
        <v>4</v>
      </c>
      <c r="B220" t="s">
        <v>28</v>
      </c>
      <c r="C220" s="1"/>
      <c r="D220" s="1"/>
      <c r="E220" s="1"/>
      <c r="F220" s="1"/>
      <c r="G220" s="1"/>
      <c r="H220" s="1">
        <v>0</v>
      </c>
    </row>
    <row r="221" spans="1:8" x14ac:dyDescent="0.25">
      <c r="A221" t="s">
        <v>11</v>
      </c>
      <c r="B221" t="s">
        <v>28</v>
      </c>
      <c r="C221" s="1"/>
      <c r="D221" s="1"/>
      <c r="E221" s="1"/>
      <c r="F221" s="1"/>
      <c r="G221" s="1"/>
      <c r="H221" s="1">
        <v>0</v>
      </c>
    </row>
    <row r="222" spans="1:8" x14ac:dyDescent="0.25">
      <c r="A222" t="s">
        <v>11</v>
      </c>
      <c r="B222" t="s">
        <v>28</v>
      </c>
      <c r="C222" s="1">
        <v>85.421001866459846</v>
      </c>
      <c r="D222" s="1">
        <v>77.636000834405422</v>
      </c>
      <c r="E222" s="1">
        <v>92.250000000000014</v>
      </c>
      <c r="F222" s="1">
        <v>81.822000000000003</v>
      </c>
      <c r="G222" s="1">
        <v>728.6260000000002</v>
      </c>
      <c r="H222" s="1">
        <v>0</v>
      </c>
    </row>
    <row r="223" spans="1:8" x14ac:dyDescent="0.25">
      <c r="A223" t="s">
        <v>12</v>
      </c>
      <c r="B223" t="s">
        <v>28</v>
      </c>
      <c r="C223" s="1">
        <v>72.771999910473824</v>
      </c>
      <c r="D223" s="1">
        <v>61.01500041782856</v>
      </c>
      <c r="E223" s="1">
        <v>78.305999999999969</v>
      </c>
      <c r="F223" s="1">
        <v>62.209999999999987</v>
      </c>
      <c r="G223" s="1">
        <v>502.46399999999994</v>
      </c>
      <c r="H223" s="1">
        <v>0</v>
      </c>
    </row>
    <row r="224" spans="1:8" x14ac:dyDescent="0.25">
      <c r="A224" t="s">
        <v>12</v>
      </c>
      <c r="B224" t="s">
        <v>28</v>
      </c>
      <c r="C224" s="1"/>
      <c r="D224" s="1"/>
      <c r="E224" s="1"/>
      <c r="F224" s="1"/>
      <c r="G224" s="1"/>
      <c r="H224" s="1">
        <v>0</v>
      </c>
    </row>
    <row r="225" spans="1:8" x14ac:dyDescent="0.25">
      <c r="A225" t="s">
        <v>5</v>
      </c>
      <c r="B225" t="s">
        <v>28</v>
      </c>
      <c r="C225" s="1">
        <v>157.33200122602284</v>
      </c>
      <c r="D225" s="1">
        <v>151.39099929109216</v>
      </c>
      <c r="E225" s="1">
        <v>186.21399999999994</v>
      </c>
      <c r="F225" s="1">
        <v>164.91899999999995</v>
      </c>
      <c r="G225" s="1">
        <v>1289.7930000000003</v>
      </c>
      <c r="H225" s="1">
        <v>0</v>
      </c>
    </row>
    <row r="226" spans="1:8" x14ac:dyDescent="0.25">
      <c r="A226" t="s">
        <v>5</v>
      </c>
      <c r="B226" t="s">
        <v>28</v>
      </c>
      <c r="C226" s="1"/>
      <c r="D226" s="1"/>
      <c r="E226" s="1"/>
      <c r="F226" s="1"/>
      <c r="G226" s="1"/>
      <c r="H226" s="1">
        <v>0</v>
      </c>
    </row>
    <row r="227" spans="1:8" x14ac:dyDescent="0.25">
      <c r="A227" t="s">
        <v>13</v>
      </c>
      <c r="B227" t="s">
        <v>28</v>
      </c>
      <c r="C227" s="1">
        <v>65.221388846635818</v>
      </c>
      <c r="D227" s="1">
        <v>77.065998617559671</v>
      </c>
      <c r="E227" s="1">
        <v>84.699000000000041</v>
      </c>
      <c r="F227" s="1">
        <v>59.800000000000004</v>
      </c>
      <c r="G227" s="1">
        <v>483.22100000000006</v>
      </c>
      <c r="H227" s="1">
        <v>0</v>
      </c>
    </row>
    <row r="228" spans="1:8" x14ac:dyDescent="0.25">
      <c r="A228" t="s">
        <v>13</v>
      </c>
      <c r="B228" t="s">
        <v>28</v>
      </c>
      <c r="C228" s="1"/>
      <c r="D228" s="1"/>
      <c r="E228" s="1"/>
      <c r="F228" s="1"/>
      <c r="G228" s="1"/>
      <c r="H228" s="1">
        <v>0</v>
      </c>
    </row>
    <row r="229" spans="1:8" x14ac:dyDescent="0.25">
      <c r="A229" t="s">
        <v>14</v>
      </c>
      <c r="B229" t="s">
        <v>28</v>
      </c>
      <c r="C229" s="1">
        <v>68.899000331759453</v>
      </c>
      <c r="D229" s="1">
        <v>67.390998996794224</v>
      </c>
      <c r="E229" s="1">
        <v>71.544000000000011</v>
      </c>
      <c r="F229" s="1">
        <v>57.478999999999999</v>
      </c>
      <c r="G229" s="1">
        <v>492.38900000000001</v>
      </c>
      <c r="H229" s="1">
        <v>0</v>
      </c>
    </row>
    <row r="230" spans="1:8" x14ac:dyDescent="0.25">
      <c r="A230" t="s">
        <v>14</v>
      </c>
      <c r="B230" t="s">
        <v>28</v>
      </c>
      <c r="C230" s="1"/>
      <c r="D230" s="1"/>
      <c r="E230" s="1"/>
      <c r="F230" s="1"/>
      <c r="G230" s="1"/>
      <c r="H230" s="1">
        <v>0</v>
      </c>
    </row>
    <row r="231" spans="1:8" x14ac:dyDescent="0.25">
      <c r="A231" t="s">
        <v>0</v>
      </c>
      <c r="B231" t="s">
        <v>29</v>
      </c>
      <c r="C231" s="1">
        <v>135.17099999999994</v>
      </c>
      <c r="D231" s="1">
        <v>139.96300022909418</v>
      </c>
      <c r="E231" s="1">
        <v>117.76999995054211</v>
      </c>
      <c r="F231" s="1">
        <v>96.825704000075348</v>
      </c>
      <c r="G231" s="1">
        <v>809.80499959271401</v>
      </c>
      <c r="H231" s="1">
        <v>0.32633441686630249</v>
      </c>
    </row>
    <row r="232" spans="1:8" x14ac:dyDescent="0.25">
      <c r="A232" t="s">
        <v>6</v>
      </c>
      <c r="B232" t="s">
        <v>29</v>
      </c>
      <c r="C232" s="1">
        <v>7.3149999999999968</v>
      </c>
      <c r="D232" s="1">
        <v>6.7679999636020511</v>
      </c>
      <c r="E232" s="1">
        <v>6.5010000017937273</v>
      </c>
      <c r="F232" s="1">
        <v>6.091000011889264</v>
      </c>
      <c r="G232" s="1">
        <v>41.889999845996499</v>
      </c>
      <c r="H232" s="1">
        <v>0.32299143075942993</v>
      </c>
    </row>
    <row r="233" spans="1:8" x14ac:dyDescent="0.25">
      <c r="A233" t="s">
        <v>7</v>
      </c>
      <c r="B233" t="s">
        <v>29</v>
      </c>
      <c r="C233" s="1">
        <v>10.386999999999999</v>
      </c>
      <c r="D233" s="1">
        <v>11.071000039577484</v>
      </c>
      <c r="E233" s="1">
        <v>9.751999968662858</v>
      </c>
      <c r="F233" s="1">
        <v>7.9989999867975712</v>
      </c>
      <c r="G233" s="1">
        <v>68.117999754846096</v>
      </c>
      <c r="H233" s="1">
        <v>0.32778963446617126</v>
      </c>
    </row>
    <row r="234" spans="1:8" x14ac:dyDescent="0.25">
      <c r="A234" t="s">
        <v>8</v>
      </c>
      <c r="B234" t="s">
        <v>29</v>
      </c>
      <c r="C234" s="1">
        <v>46.278999999999989</v>
      </c>
      <c r="D234" s="1">
        <v>43.906000025570393</v>
      </c>
      <c r="E234" s="1">
        <v>29.647999927401543</v>
      </c>
      <c r="F234" s="1">
        <v>22.729999989271164</v>
      </c>
      <c r="G234" s="1">
        <v>238.96600008010864</v>
      </c>
      <c r="H234" s="1">
        <v>0.28439238667488098</v>
      </c>
    </row>
    <row r="235" spans="1:8" x14ac:dyDescent="0.25">
      <c r="A235" t="s">
        <v>1</v>
      </c>
      <c r="B235" t="s">
        <v>29</v>
      </c>
      <c r="C235" s="1">
        <v>46.278999999999982</v>
      </c>
      <c r="D235" s="1">
        <v>43.906000025570393</v>
      </c>
      <c r="E235" s="1">
        <v>29.647999927401543</v>
      </c>
      <c r="F235" s="1">
        <v>22.729999989271164</v>
      </c>
      <c r="G235" s="1">
        <v>238.96600008010864</v>
      </c>
      <c r="H235" s="1">
        <v>0.28439238667488098</v>
      </c>
    </row>
    <row r="236" spans="1:8" x14ac:dyDescent="0.25">
      <c r="A236" t="s">
        <v>2</v>
      </c>
      <c r="B236" t="s">
        <v>29</v>
      </c>
      <c r="C236" s="1">
        <v>14.474999999999998</v>
      </c>
      <c r="D236" s="1">
        <v>20.315000034868717</v>
      </c>
      <c r="E236" s="1">
        <v>18.188000123947859</v>
      </c>
      <c r="F236" s="1">
        <v>13.139000009745359</v>
      </c>
      <c r="G236" s="1">
        <v>107.22500017285347</v>
      </c>
      <c r="H236" s="1">
        <v>0.40263023972511292</v>
      </c>
    </row>
    <row r="237" spans="1:8" x14ac:dyDescent="0.25">
      <c r="A237" t="s">
        <v>9</v>
      </c>
      <c r="B237" t="s">
        <v>29</v>
      </c>
      <c r="C237" s="1">
        <v>4.51</v>
      </c>
      <c r="D237" s="1">
        <v>4.52800003439188</v>
      </c>
      <c r="E237" s="1">
        <v>3.4670000597834587</v>
      </c>
      <c r="F237" s="1">
        <v>3.3010000661015511</v>
      </c>
      <c r="G237" s="1">
        <v>28.28300005197525</v>
      </c>
      <c r="H237" s="1">
        <v>0.40765967965126038</v>
      </c>
    </row>
    <row r="238" spans="1:8" x14ac:dyDescent="0.25">
      <c r="A238" t="s">
        <v>10</v>
      </c>
      <c r="B238" t="s">
        <v>29</v>
      </c>
      <c r="C238" s="1">
        <v>7.9079999999999995</v>
      </c>
      <c r="D238" s="1">
        <v>9.1749999987659976</v>
      </c>
      <c r="E238" s="1">
        <v>8.5429999676998705</v>
      </c>
      <c r="F238" s="1">
        <v>8.2717039068229496</v>
      </c>
      <c r="G238" s="1">
        <v>66.383999843150377</v>
      </c>
      <c r="H238" s="1">
        <v>0.2758861780166626</v>
      </c>
    </row>
    <row r="239" spans="1:8" x14ac:dyDescent="0.25">
      <c r="A239" t="s">
        <v>3</v>
      </c>
      <c r="B239" t="s">
        <v>29</v>
      </c>
      <c r="C239" s="1">
        <v>11.32</v>
      </c>
      <c r="D239" s="1">
        <v>10.027000091969967</v>
      </c>
      <c r="E239" s="1">
        <v>9.1819999441504478</v>
      </c>
      <c r="F239" s="1">
        <v>6.1209999788552523</v>
      </c>
      <c r="G239" s="1">
        <v>58.394999377429485</v>
      </c>
      <c r="H239" s="1">
        <v>0.21778321266174316</v>
      </c>
    </row>
    <row r="240" spans="1:8" x14ac:dyDescent="0.25">
      <c r="A240" t="s">
        <v>4</v>
      </c>
      <c r="B240" t="s">
        <v>29</v>
      </c>
      <c r="C240" s="1">
        <v>29.121000000000009</v>
      </c>
      <c r="D240" s="1">
        <v>29.752999978605658</v>
      </c>
      <c r="E240" s="1">
        <v>26.618000059737824</v>
      </c>
      <c r="F240" s="1">
        <v>21.62270403385628</v>
      </c>
      <c r="G240" s="1">
        <v>188.26000011991709</v>
      </c>
      <c r="H240" s="1">
        <v>0.44107142090797424</v>
      </c>
    </row>
    <row r="241" spans="1:8" x14ac:dyDescent="0.25">
      <c r="A241" t="s">
        <v>11</v>
      </c>
      <c r="B241" t="s">
        <v>29</v>
      </c>
      <c r="C241" s="1">
        <v>26.897999999999989</v>
      </c>
      <c r="D241" s="1">
        <v>27.654000186361372</v>
      </c>
      <c r="E241" s="1">
        <v>25.104000140912831</v>
      </c>
      <c r="F241" s="1">
        <v>20.707000160589814</v>
      </c>
      <c r="G241" s="1">
        <v>155.16500009596348</v>
      </c>
      <c r="H241" s="1">
        <v>0.3648475706577301</v>
      </c>
    </row>
    <row r="242" spans="1:8" x14ac:dyDescent="0.25">
      <c r="A242" t="s">
        <v>12</v>
      </c>
      <c r="B242" t="s">
        <v>29</v>
      </c>
      <c r="C242" s="1">
        <v>15.946999999999999</v>
      </c>
      <c r="D242" s="1">
        <v>15.669000037014484</v>
      </c>
      <c r="E242" s="1">
        <v>14.821999832056463</v>
      </c>
      <c r="F242" s="1">
        <v>12.938999919220805</v>
      </c>
      <c r="G242" s="1">
        <v>107.05800012499094</v>
      </c>
      <c r="H242" s="1">
        <v>0.3778502345085144</v>
      </c>
    </row>
    <row r="243" spans="1:8" x14ac:dyDescent="0.25">
      <c r="A243" t="s">
        <v>5</v>
      </c>
      <c r="B243" t="s">
        <v>29</v>
      </c>
      <c r="C243" s="1">
        <v>33.976000000000006</v>
      </c>
      <c r="D243" s="1">
        <v>35.962000098079443</v>
      </c>
      <c r="E243" s="1">
        <v>34.133999895304441</v>
      </c>
      <c r="F243" s="1">
        <v>33.212999988347292</v>
      </c>
      <c r="G243" s="1">
        <v>216.95899984240532</v>
      </c>
      <c r="H243" s="1">
        <v>0.31906628608703613</v>
      </c>
    </row>
    <row r="244" spans="1:8" x14ac:dyDescent="0.25">
      <c r="A244" t="s">
        <v>13</v>
      </c>
      <c r="B244" t="s">
        <v>29</v>
      </c>
      <c r="C244" s="1">
        <v>8.5579999999999998</v>
      </c>
      <c r="D244" s="1">
        <v>12.257999909925275</v>
      </c>
      <c r="E244" s="1">
        <v>11.724000079440884</v>
      </c>
      <c r="F244" s="1">
        <v>9.1679999491898343</v>
      </c>
      <c r="G244" s="1">
        <v>56.689999376423657</v>
      </c>
      <c r="H244" s="1">
        <v>0.37819477915763855</v>
      </c>
    </row>
    <row r="245" spans="1:8" x14ac:dyDescent="0.25">
      <c r="A245" t="s">
        <v>14</v>
      </c>
      <c r="B245" t="s">
        <v>29</v>
      </c>
      <c r="C245" s="1">
        <v>7.3689999999999998</v>
      </c>
      <c r="D245" s="1">
        <v>8.9340000338852406</v>
      </c>
      <c r="E245" s="1">
        <v>8.2089999727904797</v>
      </c>
      <c r="F245" s="1">
        <v>5.6190000101923943</v>
      </c>
      <c r="G245" s="1">
        <v>47.251000419259071</v>
      </c>
      <c r="H245" s="1">
        <v>0.3494163453578949</v>
      </c>
    </row>
    <row r="246" spans="1:8" x14ac:dyDescent="0.25">
      <c r="A246" t="s">
        <v>0</v>
      </c>
      <c r="B246" t="s">
        <v>30</v>
      </c>
      <c r="C246" s="1">
        <v>64.777633369963652</v>
      </c>
      <c r="D246" s="1">
        <v>66.424000162165612</v>
      </c>
      <c r="E246" s="1">
        <v>65.275000286987051</v>
      </c>
      <c r="F246" s="1">
        <v>63.500315170153044</v>
      </c>
      <c r="G246" s="1">
        <v>528.69900239841081</v>
      </c>
      <c r="H246" s="1">
        <v>0.59543395042419434</v>
      </c>
    </row>
    <row r="247" spans="1:8" x14ac:dyDescent="0.25">
      <c r="A247" t="s">
        <v>6</v>
      </c>
      <c r="B247" t="s">
        <v>30</v>
      </c>
      <c r="C247" s="1">
        <v>5.3326333699636495</v>
      </c>
      <c r="D247" s="1">
        <v>6.0420000291196629</v>
      </c>
      <c r="E247" s="1">
        <v>9.1710002466570586</v>
      </c>
      <c r="F247" s="1">
        <v>9.0400002624373883</v>
      </c>
      <c r="G247" s="1">
        <v>52.910999527666718</v>
      </c>
      <c r="H247" s="1">
        <v>0.57004278898239136</v>
      </c>
    </row>
    <row r="248" spans="1:8" x14ac:dyDescent="0.25">
      <c r="A248" t="s">
        <v>7</v>
      </c>
      <c r="B248" t="s">
        <v>30</v>
      </c>
      <c r="C248" s="1">
        <v>7.873999999999997</v>
      </c>
      <c r="D248" s="1">
        <v>6.6569999678758904</v>
      </c>
      <c r="E248" s="1">
        <v>7.3589999926043674</v>
      </c>
      <c r="F248" s="1">
        <v>6.2140000313520432</v>
      </c>
      <c r="G248" s="1">
        <v>53.274000519653782</v>
      </c>
      <c r="H248" s="1">
        <v>0.66217505931854248</v>
      </c>
    </row>
    <row r="249" spans="1:8" x14ac:dyDescent="0.25">
      <c r="A249" t="s">
        <v>8</v>
      </c>
      <c r="B249" t="s">
        <v>30</v>
      </c>
      <c r="C249" s="1">
        <v>10.140999999999996</v>
      </c>
      <c r="D249" s="1">
        <v>9.257000039331615</v>
      </c>
      <c r="E249" s="1">
        <v>7.0850001079961658</v>
      </c>
      <c r="F249" s="1">
        <v>7.9540000143460929</v>
      </c>
      <c r="G249" s="1">
        <v>74.469000719487667</v>
      </c>
      <c r="H249" s="1">
        <v>0.70238298177719116</v>
      </c>
    </row>
    <row r="250" spans="1:8" x14ac:dyDescent="0.25">
      <c r="A250" t="s">
        <v>1</v>
      </c>
      <c r="B250" t="s">
        <v>30</v>
      </c>
      <c r="C250" s="1">
        <v>10.140999999999998</v>
      </c>
      <c r="D250" s="1">
        <v>9.257000039331615</v>
      </c>
      <c r="E250" s="1">
        <v>7.0850001079961658</v>
      </c>
      <c r="F250" s="1">
        <v>7.9540000143460929</v>
      </c>
      <c r="G250" s="1">
        <v>74.469000719487667</v>
      </c>
      <c r="H250" s="1">
        <v>0.70238298177719116</v>
      </c>
    </row>
    <row r="251" spans="1:8" x14ac:dyDescent="0.25">
      <c r="A251" t="s">
        <v>2</v>
      </c>
      <c r="B251" t="s">
        <v>30</v>
      </c>
      <c r="C251" s="1">
        <v>11.879</v>
      </c>
      <c r="D251" s="1">
        <v>12.347000067122281</v>
      </c>
      <c r="E251" s="1">
        <v>10.983999976422638</v>
      </c>
      <c r="F251" s="1">
        <v>9.9790000631473958</v>
      </c>
      <c r="G251" s="1">
        <v>100.20700064301491</v>
      </c>
      <c r="H251" s="1">
        <v>0.56329947710037231</v>
      </c>
    </row>
    <row r="252" spans="1:8" x14ac:dyDescent="0.25">
      <c r="A252" t="s">
        <v>9</v>
      </c>
      <c r="B252" t="s">
        <v>30</v>
      </c>
      <c r="C252" s="1">
        <v>3.3200000000000003</v>
      </c>
      <c r="D252" s="1">
        <v>3.2560000186786056</v>
      </c>
      <c r="E252" s="1">
        <v>3.011000020429492</v>
      </c>
      <c r="F252" s="1">
        <v>3.564999982714653</v>
      </c>
      <c r="G252" s="1">
        <v>32.223000481724739</v>
      </c>
      <c r="H252" s="1">
        <v>0.56312257051467896</v>
      </c>
    </row>
    <row r="253" spans="1:8" x14ac:dyDescent="0.25">
      <c r="A253" t="s">
        <v>10</v>
      </c>
      <c r="B253" t="s">
        <v>30</v>
      </c>
      <c r="C253" s="1">
        <v>6.8789999999999996</v>
      </c>
      <c r="D253" s="1">
        <v>6.9020000344607979</v>
      </c>
      <c r="E253" s="1">
        <v>6.531000032206066</v>
      </c>
      <c r="F253" s="1">
        <v>6.1933148476528004</v>
      </c>
      <c r="G253" s="1">
        <v>59.434000235982239</v>
      </c>
      <c r="H253" s="1">
        <v>0.6312595009803772</v>
      </c>
    </row>
    <row r="254" spans="1:8" x14ac:dyDescent="0.25">
      <c r="A254" t="s">
        <v>3</v>
      </c>
      <c r="B254" t="s">
        <v>30</v>
      </c>
      <c r="C254" s="1">
        <v>4.4329999999999998</v>
      </c>
      <c r="D254" s="1">
        <v>5.0440000277012587</v>
      </c>
      <c r="E254" s="1">
        <v>5.2420000061392784</v>
      </c>
      <c r="F254" s="1">
        <v>4.4860000051558018</v>
      </c>
      <c r="G254" s="1">
        <v>35.312000304460526</v>
      </c>
      <c r="H254" s="1">
        <v>0.95040088891983032</v>
      </c>
    </row>
    <row r="255" spans="1:8" x14ac:dyDescent="0.25">
      <c r="A255" t="s">
        <v>4</v>
      </c>
      <c r="B255" t="s">
        <v>30</v>
      </c>
      <c r="C255" s="1">
        <v>17.215633369963651</v>
      </c>
      <c r="D255" s="1">
        <v>18.361000008066185</v>
      </c>
      <c r="E255" s="1">
        <v>17.132999968598597</v>
      </c>
      <c r="F255" s="1">
        <v>15.732314877212048</v>
      </c>
      <c r="G255" s="1">
        <v>134.60300001548603</v>
      </c>
      <c r="H255" s="1">
        <v>0.57558423280715942</v>
      </c>
    </row>
    <row r="256" spans="1:8" x14ac:dyDescent="0.25">
      <c r="A256" t="s">
        <v>11</v>
      </c>
      <c r="B256" t="s">
        <v>30</v>
      </c>
      <c r="C256" s="1">
        <v>10.345999999999997</v>
      </c>
      <c r="D256" s="1">
        <v>11.696999992243946</v>
      </c>
      <c r="E256" s="1">
        <v>11.239999941084534</v>
      </c>
      <c r="F256" s="1">
        <v>10.339999900199473</v>
      </c>
      <c r="G256" s="1">
        <v>87.840999900363386</v>
      </c>
      <c r="H256" s="1">
        <v>0.58826255798339844</v>
      </c>
    </row>
    <row r="257" spans="1:8" x14ac:dyDescent="0.25">
      <c r="A257" t="s">
        <v>12</v>
      </c>
      <c r="B257" t="s">
        <v>30</v>
      </c>
      <c r="C257" s="1">
        <v>8.3629999999999978</v>
      </c>
      <c r="D257" s="1">
        <v>9.1600000583566725</v>
      </c>
      <c r="E257" s="1">
        <v>7.975999949965626</v>
      </c>
      <c r="F257" s="1">
        <v>8.0889999205246568</v>
      </c>
      <c r="G257" s="1">
        <v>60.588000508025289</v>
      </c>
      <c r="H257" s="1">
        <v>0.57486379146575928</v>
      </c>
    </row>
    <row r="258" spans="1:8" x14ac:dyDescent="0.25">
      <c r="A258" t="s">
        <v>5</v>
      </c>
      <c r="B258" t="s">
        <v>30</v>
      </c>
      <c r="C258" s="1">
        <v>21.108999999999995</v>
      </c>
      <c r="D258" s="1">
        <v>21.415000019944273</v>
      </c>
      <c r="E258" s="1">
        <v>24.831000227830373</v>
      </c>
      <c r="F258" s="1">
        <v>25.349000210291706</v>
      </c>
      <c r="G258" s="1">
        <v>184.10800071596168</v>
      </c>
      <c r="H258" s="1">
        <v>0.55288279056549072</v>
      </c>
    </row>
    <row r="259" spans="1:8" x14ac:dyDescent="0.25">
      <c r="A259" t="s">
        <v>13</v>
      </c>
      <c r="B259" t="s">
        <v>30</v>
      </c>
      <c r="C259" s="1">
        <v>4.706999999999999</v>
      </c>
      <c r="D259" s="1">
        <v>5.3840000182390213</v>
      </c>
      <c r="E259" s="1">
        <v>4.9949999675154686</v>
      </c>
      <c r="F259" s="1">
        <v>4.1690000342205167</v>
      </c>
      <c r="G259" s="1">
        <v>36.249000463634729</v>
      </c>
      <c r="H259" s="1">
        <v>0.45675978064537048</v>
      </c>
    </row>
    <row r="260" spans="1:8" x14ac:dyDescent="0.25">
      <c r="A260" t="s">
        <v>14</v>
      </c>
      <c r="B260" t="s">
        <v>30</v>
      </c>
      <c r="C260" s="1">
        <v>7.8150000000000013</v>
      </c>
      <c r="D260" s="1">
        <v>8.0690000038594007</v>
      </c>
      <c r="E260" s="1">
        <v>7.9070000285282731</v>
      </c>
      <c r="F260" s="1">
        <v>7.93600017670542</v>
      </c>
      <c r="G260" s="1">
        <v>71.710000041872263</v>
      </c>
      <c r="H260" s="1">
        <v>0.58218657970428467</v>
      </c>
    </row>
    <row r="261" spans="1:8" x14ac:dyDescent="0.25">
      <c r="A261" t="s">
        <v>0</v>
      </c>
      <c r="B261" t="s">
        <v>31</v>
      </c>
      <c r="C261" s="1">
        <v>22.511999999999997</v>
      </c>
      <c r="D261" s="1">
        <v>21.764999999999997</v>
      </c>
      <c r="E261" s="1">
        <v>17.542999999999992</v>
      </c>
      <c r="F261" s="1">
        <v>17.043462996363623</v>
      </c>
      <c r="G261" s="1">
        <v>147.67099999999996</v>
      </c>
      <c r="H261" s="1">
        <v>0.13628336787223816</v>
      </c>
    </row>
    <row r="262" spans="1:8" x14ac:dyDescent="0.25">
      <c r="A262" t="s">
        <v>6</v>
      </c>
      <c r="B262" t="s">
        <v>31</v>
      </c>
      <c r="C262" s="1">
        <v>1.5670000000000004</v>
      </c>
      <c r="D262" s="1">
        <v>1.8080000000000001</v>
      </c>
      <c r="E262" s="1">
        <v>1.3979999999999999</v>
      </c>
      <c r="F262" s="1">
        <v>1.3260000000000001</v>
      </c>
      <c r="G262" s="1">
        <v>10.232999999999999</v>
      </c>
      <c r="H262" s="1">
        <v>0.12543946504592896</v>
      </c>
    </row>
    <row r="263" spans="1:8" x14ac:dyDescent="0.25">
      <c r="A263" t="s">
        <v>7</v>
      </c>
      <c r="B263" t="s">
        <v>31</v>
      </c>
      <c r="C263" s="1">
        <v>3.1110000000000002</v>
      </c>
      <c r="D263" s="1">
        <v>2.6109999999999998</v>
      </c>
      <c r="E263" s="1">
        <v>2.0939999999999999</v>
      </c>
      <c r="F263" s="1">
        <v>1.8590000000000004</v>
      </c>
      <c r="G263" s="1">
        <v>17.023</v>
      </c>
      <c r="H263" s="1">
        <v>0.14014086127281189</v>
      </c>
    </row>
    <row r="264" spans="1:8" x14ac:dyDescent="0.25">
      <c r="A264" t="s">
        <v>8</v>
      </c>
      <c r="B264" t="s">
        <v>31</v>
      </c>
      <c r="C264" s="1">
        <v>3.5010000000000003</v>
      </c>
      <c r="D264" s="1">
        <v>3.5750000000000002</v>
      </c>
      <c r="E264" s="1">
        <v>3.0829999999999997</v>
      </c>
      <c r="F264" s="1">
        <v>2.8539999999999996</v>
      </c>
      <c r="G264" s="1">
        <v>30.355</v>
      </c>
      <c r="H264" s="1">
        <v>0.16079841554164886</v>
      </c>
    </row>
    <row r="265" spans="1:8" x14ac:dyDescent="0.25">
      <c r="A265" t="s">
        <v>1</v>
      </c>
      <c r="B265" t="s">
        <v>31</v>
      </c>
      <c r="C265" s="1">
        <v>3.5010000000000003</v>
      </c>
      <c r="D265" s="1">
        <v>3.5749999999999997</v>
      </c>
      <c r="E265" s="1">
        <v>3.0830000000000002</v>
      </c>
      <c r="F265" s="1">
        <v>2.8540000000000001</v>
      </c>
      <c r="G265" s="1">
        <v>30.354999999999997</v>
      </c>
      <c r="H265" s="1">
        <v>0.16079841554164886</v>
      </c>
    </row>
    <row r="266" spans="1:8" x14ac:dyDescent="0.25">
      <c r="A266" t="s">
        <v>2</v>
      </c>
      <c r="B266" t="s">
        <v>31</v>
      </c>
      <c r="C266" s="1">
        <v>3.0350000000000006</v>
      </c>
      <c r="D266" s="1">
        <v>2.56</v>
      </c>
      <c r="E266" s="1">
        <v>2.2580000000000005</v>
      </c>
      <c r="F266" s="1">
        <v>1.9020000000000001</v>
      </c>
      <c r="G266" s="1">
        <v>16.864000000000004</v>
      </c>
      <c r="H266" s="1">
        <v>0.10915806144475937</v>
      </c>
    </row>
    <row r="267" spans="1:8" x14ac:dyDescent="0.25">
      <c r="A267" t="s">
        <v>9</v>
      </c>
      <c r="B267" t="s">
        <v>31</v>
      </c>
      <c r="C267" s="1">
        <v>0.76100000000000012</v>
      </c>
      <c r="D267" s="1">
        <v>0.57300000000000006</v>
      </c>
      <c r="E267" s="1">
        <v>0.59199999999999997</v>
      </c>
      <c r="F267" s="1">
        <v>0.63700000000000001</v>
      </c>
      <c r="G267" s="1">
        <v>5.2330000000000005</v>
      </c>
      <c r="H267" s="1">
        <v>8.9170962572097778E-2</v>
      </c>
    </row>
    <row r="268" spans="1:8" x14ac:dyDescent="0.25">
      <c r="A268" t="s">
        <v>10</v>
      </c>
      <c r="B268" t="s">
        <v>31</v>
      </c>
      <c r="C268" s="1">
        <v>2.5390000000000001</v>
      </c>
      <c r="D268" s="1">
        <v>2.234</v>
      </c>
      <c r="E268" s="1">
        <v>1.661</v>
      </c>
      <c r="F268" s="1">
        <v>1.9954629963636397</v>
      </c>
      <c r="G268" s="1">
        <v>16.295999999999999</v>
      </c>
      <c r="H268" s="1">
        <v>0.14062163233757019</v>
      </c>
    </row>
    <row r="269" spans="1:8" x14ac:dyDescent="0.25">
      <c r="A269" t="s">
        <v>3</v>
      </c>
      <c r="B269" t="s">
        <v>31</v>
      </c>
      <c r="C269" s="1">
        <v>0.28100000000000003</v>
      </c>
      <c r="D269" s="1">
        <v>0.25</v>
      </c>
      <c r="E269" s="1">
        <v>0.255</v>
      </c>
      <c r="F269" s="1">
        <v>6.2E-2</v>
      </c>
      <c r="G269" s="1">
        <v>1.25</v>
      </c>
      <c r="H269" s="1">
        <v>2.6510393247008324E-2</v>
      </c>
    </row>
    <row r="270" spans="1:8" x14ac:dyDescent="0.25">
      <c r="A270" t="s">
        <v>4</v>
      </c>
      <c r="B270" t="s">
        <v>31</v>
      </c>
      <c r="C270" s="1">
        <v>8.8559999999999999</v>
      </c>
      <c r="D270" s="1">
        <v>9.4159999999999933</v>
      </c>
      <c r="E270" s="1">
        <v>6.4499999999999948</v>
      </c>
      <c r="F270" s="1">
        <v>6.5894629963636353</v>
      </c>
      <c r="G270" s="1">
        <v>56.698000000000008</v>
      </c>
      <c r="H270" s="1">
        <v>0.14999115467071533</v>
      </c>
    </row>
    <row r="271" spans="1:8" x14ac:dyDescent="0.25">
      <c r="A271" t="s">
        <v>11</v>
      </c>
      <c r="B271" t="s">
        <v>31</v>
      </c>
      <c r="C271" s="1">
        <v>4.9279999999999982</v>
      </c>
      <c r="D271" s="1">
        <v>4.9349999999999987</v>
      </c>
      <c r="E271" s="1">
        <v>4.0510000000000002</v>
      </c>
      <c r="F271" s="1">
        <v>3.7159999999999989</v>
      </c>
      <c r="G271" s="1">
        <v>30.308000000000007</v>
      </c>
      <c r="H271" s="1">
        <v>0.13160024583339691</v>
      </c>
    </row>
    <row r="272" spans="1:8" x14ac:dyDescent="0.25">
      <c r="A272" t="s">
        <v>12</v>
      </c>
      <c r="B272" t="s">
        <v>31</v>
      </c>
      <c r="C272" s="1">
        <v>2.6350000000000002</v>
      </c>
      <c r="D272" s="1">
        <v>2.0370000000000004</v>
      </c>
      <c r="E272" s="1">
        <v>2.0100000000000002</v>
      </c>
      <c r="F272" s="1">
        <v>2.0020000000000002</v>
      </c>
      <c r="G272" s="1">
        <v>18.849</v>
      </c>
      <c r="H272" s="1">
        <v>0.14818292856216431</v>
      </c>
    </row>
    <row r="273" spans="1:8" x14ac:dyDescent="0.25">
      <c r="A273" t="s">
        <v>5</v>
      </c>
      <c r="B273" t="s">
        <v>31</v>
      </c>
      <c r="C273" s="1">
        <v>6.8390000000000004</v>
      </c>
      <c r="D273" s="1">
        <v>5.9640000000000004</v>
      </c>
      <c r="E273" s="1">
        <v>5.496999999999999</v>
      </c>
      <c r="F273" s="1">
        <v>5.6359999999999992</v>
      </c>
      <c r="G273" s="1">
        <v>42.504000000000005</v>
      </c>
      <c r="H273" s="1">
        <v>0.13487769663333893</v>
      </c>
    </row>
    <row r="274" spans="1:8" x14ac:dyDescent="0.25">
      <c r="A274" t="s">
        <v>13</v>
      </c>
      <c r="B274" t="s">
        <v>31</v>
      </c>
      <c r="C274" s="1">
        <v>1.96</v>
      </c>
      <c r="D274" s="1">
        <v>2.3759999999999994</v>
      </c>
      <c r="E274" s="1">
        <v>1.6550000000000002</v>
      </c>
      <c r="F274" s="1">
        <v>1.7789999999999999</v>
      </c>
      <c r="G274" s="1">
        <v>10.571999999999999</v>
      </c>
      <c r="H274" s="1">
        <v>0.12291464954614639</v>
      </c>
    </row>
    <row r="275" spans="1:8" x14ac:dyDescent="0.25">
      <c r="A275" t="s">
        <v>14</v>
      </c>
      <c r="B275" t="s">
        <v>31</v>
      </c>
      <c r="C275" s="1">
        <v>1.5100000000000002</v>
      </c>
      <c r="D275" s="1">
        <v>1.6160000000000001</v>
      </c>
      <c r="E275" s="1">
        <v>0.99900000000000011</v>
      </c>
      <c r="F275" s="1">
        <v>0.875</v>
      </c>
      <c r="G275" s="1">
        <v>8.8019999999999996</v>
      </c>
      <c r="H275" s="1">
        <v>0.11951417475938797</v>
      </c>
    </row>
    <row r="276" spans="1:8" x14ac:dyDescent="0.25">
      <c r="A276" t="s">
        <v>0</v>
      </c>
      <c r="B276" t="s">
        <v>32</v>
      </c>
      <c r="C276" s="1">
        <v>106.57300000000002</v>
      </c>
      <c r="D276" s="1">
        <v>92.518000000000015</v>
      </c>
      <c r="E276" s="1">
        <v>91.173000000000016</v>
      </c>
      <c r="F276" s="1">
        <v>76.818744674921007</v>
      </c>
      <c r="G276" s="1">
        <v>575.19999999999993</v>
      </c>
      <c r="H276" s="1">
        <v>6.3794851303100586E-2</v>
      </c>
    </row>
    <row r="277" spans="1:8" x14ac:dyDescent="0.25">
      <c r="A277" t="s">
        <v>6</v>
      </c>
      <c r="B277" t="s">
        <v>32</v>
      </c>
      <c r="C277" s="1">
        <v>11.999000000000002</v>
      </c>
      <c r="D277" s="1">
        <v>5.3979999999999997</v>
      </c>
      <c r="E277" s="1">
        <v>4.972999999999999</v>
      </c>
      <c r="F277" s="1">
        <v>3.8259999999999987</v>
      </c>
      <c r="G277" s="1">
        <v>27.261999999999997</v>
      </c>
      <c r="H277" s="1">
        <v>4.8407021909952164E-2</v>
      </c>
    </row>
    <row r="278" spans="1:8" x14ac:dyDescent="0.25">
      <c r="A278" t="s">
        <v>7</v>
      </c>
      <c r="B278" t="s">
        <v>32</v>
      </c>
      <c r="C278" s="1">
        <v>8.9079999999999995</v>
      </c>
      <c r="D278" s="1">
        <v>8.863999999999999</v>
      </c>
      <c r="E278" s="1">
        <v>9.9359999999999946</v>
      </c>
      <c r="F278" s="1">
        <v>7.8789999999999996</v>
      </c>
      <c r="G278" s="1">
        <v>69.431000000000012</v>
      </c>
      <c r="H278" s="1">
        <v>8.2697212696075439E-2</v>
      </c>
    </row>
    <row r="279" spans="1:8" x14ac:dyDescent="0.25">
      <c r="A279" t="s">
        <v>8</v>
      </c>
      <c r="B279" t="s">
        <v>32</v>
      </c>
      <c r="C279" s="1">
        <v>17.745999999999999</v>
      </c>
      <c r="D279" s="1">
        <v>14.927</v>
      </c>
      <c r="E279" s="1">
        <v>15.149999999999999</v>
      </c>
      <c r="F279" s="1">
        <v>12.972000000000003</v>
      </c>
      <c r="G279" s="1">
        <v>114.31600000000003</v>
      </c>
      <c r="H279" s="1">
        <v>5.2140098065137863E-2</v>
      </c>
    </row>
    <row r="280" spans="1:8" x14ac:dyDescent="0.25">
      <c r="A280" t="s">
        <v>1</v>
      </c>
      <c r="B280" t="s">
        <v>32</v>
      </c>
      <c r="C280" s="1">
        <v>17.746000000000002</v>
      </c>
      <c r="D280" s="1">
        <v>14.926999999999996</v>
      </c>
      <c r="E280" s="1">
        <v>15.149999999999997</v>
      </c>
      <c r="F280" s="1">
        <v>12.972000000000001</v>
      </c>
      <c r="G280" s="1">
        <v>114.316</v>
      </c>
      <c r="H280" s="1">
        <v>5.2140098065137863E-2</v>
      </c>
    </row>
    <row r="281" spans="1:8" x14ac:dyDescent="0.25">
      <c r="A281" t="s">
        <v>2</v>
      </c>
      <c r="B281" t="s">
        <v>32</v>
      </c>
      <c r="C281" s="1">
        <v>29.174000000000003</v>
      </c>
      <c r="D281" s="1">
        <v>29.044</v>
      </c>
      <c r="E281" s="1">
        <v>29.947000000000003</v>
      </c>
      <c r="F281" s="1">
        <v>24.206</v>
      </c>
      <c r="G281" s="1">
        <v>158.631</v>
      </c>
      <c r="H281" s="1">
        <v>9.8381347954273224E-2</v>
      </c>
    </row>
    <row r="282" spans="1:8" x14ac:dyDescent="0.25">
      <c r="A282" t="s">
        <v>9</v>
      </c>
      <c r="B282" t="s">
        <v>32</v>
      </c>
      <c r="C282" s="1">
        <v>6.8760000000000003</v>
      </c>
      <c r="D282" s="1">
        <v>7.1130000000000013</v>
      </c>
      <c r="E282" s="1">
        <v>6.9930000000000003</v>
      </c>
      <c r="F282" s="1">
        <v>5.9489999999999998</v>
      </c>
      <c r="G282" s="1">
        <v>42.375</v>
      </c>
      <c r="H282" s="1">
        <v>9.4176173210144043E-2</v>
      </c>
    </row>
    <row r="283" spans="1:8" x14ac:dyDescent="0.25">
      <c r="A283" t="s">
        <v>10</v>
      </c>
      <c r="B283" t="s">
        <v>32</v>
      </c>
      <c r="C283" s="1">
        <v>14.101999999999999</v>
      </c>
      <c r="D283" s="1">
        <v>11.249000000000001</v>
      </c>
      <c r="E283" s="1">
        <v>10.612</v>
      </c>
      <c r="F283" s="1">
        <v>9.9647446749210378</v>
      </c>
      <c r="G283" s="1">
        <v>67.533000000000001</v>
      </c>
      <c r="H283" s="1">
        <v>6.1952490359544754E-2</v>
      </c>
    </row>
    <row r="284" spans="1:8" x14ac:dyDescent="0.25">
      <c r="A284" t="s">
        <v>3</v>
      </c>
      <c r="B284" t="s">
        <v>32</v>
      </c>
      <c r="C284" s="1">
        <v>15.158000000000001</v>
      </c>
      <c r="D284" s="1">
        <v>14.774999999999999</v>
      </c>
      <c r="E284" s="1">
        <v>14.748000000000001</v>
      </c>
      <c r="F284" s="1">
        <v>11.607000000000001</v>
      </c>
      <c r="G284" s="1">
        <v>84.673000000000002</v>
      </c>
      <c r="H284" s="1">
        <v>3.6469895392656326E-2</v>
      </c>
    </row>
    <row r="285" spans="1:8" x14ac:dyDescent="0.25">
      <c r="A285" t="s">
        <v>4</v>
      </c>
      <c r="B285" t="s">
        <v>32</v>
      </c>
      <c r="C285" s="1">
        <v>19.399999999999995</v>
      </c>
      <c r="D285" s="1">
        <v>15.520999999999994</v>
      </c>
      <c r="E285" s="1">
        <v>11.961</v>
      </c>
      <c r="F285" s="1">
        <v>10.453744674921031</v>
      </c>
      <c r="G285" s="1">
        <v>90.033000000000015</v>
      </c>
      <c r="H285" s="1">
        <v>0.11226513236761093</v>
      </c>
    </row>
    <row r="286" spans="1:8" x14ac:dyDescent="0.25">
      <c r="A286" t="s">
        <v>11</v>
      </c>
      <c r="B286" t="s">
        <v>32</v>
      </c>
      <c r="C286" s="1">
        <v>14.085000000000001</v>
      </c>
      <c r="D286" s="1">
        <v>10.839000000000002</v>
      </c>
      <c r="E286" s="1">
        <v>10.817000000000004</v>
      </c>
      <c r="F286" s="1">
        <v>9.4049999999999994</v>
      </c>
      <c r="G286" s="1">
        <v>70.23899999999999</v>
      </c>
      <c r="H286" s="1">
        <v>5.3951144218444824E-2</v>
      </c>
    </row>
    <row r="287" spans="1:8" x14ac:dyDescent="0.25">
      <c r="A287" t="s">
        <v>12</v>
      </c>
      <c r="B287" t="s">
        <v>32</v>
      </c>
      <c r="C287" s="1">
        <v>9.161999999999999</v>
      </c>
      <c r="D287" s="1">
        <v>9.645999999999999</v>
      </c>
      <c r="E287" s="1">
        <v>6.411999999999999</v>
      </c>
      <c r="F287" s="1">
        <v>6.0759999999999987</v>
      </c>
      <c r="G287" s="1">
        <v>48.900000000000006</v>
      </c>
      <c r="H287" s="1">
        <v>5.5138729512691498E-2</v>
      </c>
    </row>
    <row r="288" spans="1:8" x14ac:dyDescent="0.25">
      <c r="A288" t="s">
        <v>5</v>
      </c>
      <c r="B288" t="s">
        <v>32</v>
      </c>
      <c r="C288" s="1">
        <v>25.094999999999999</v>
      </c>
      <c r="D288" s="1">
        <v>18.251000000000001</v>
      </c>
      <c r="E288" s="1">
        <v>19.367000000000004</v>
      </c>
      <c r="F288" s="1">
        <v>17.579999999999998</v>
      </c>
      <c r="G288" s="1">
        <v>127.54699999999998</v>
      </c>
      <c r="H288" s="1">
        <v>6.1090875416994095E-2</v>
      </c>
    </row>
    <row r="289" spans="1:8" x14ac:dyDescent="0.25">
      <c r="A289" t="s">
        <v>13</v>
      </c>
      <c r="B289" t="s">
        <v>32</v>
      </c>
      <c r="C289" s="1">
        <v>12.52</v>
      </c>
      <c r="D289" s="1">
        <v>11.586999999999994</v>
      </c>
      <c r="E289" s="1">
        <v>13.127000000000001</v>
      </c>
      <c r="F289" s="1">
        <v>8.6310000000000002</v>
      </c>
      <c r="G289" s="1">
        <v>62.297000000000004</v>
      </c>
      <c r="H289" s="1">
        <v>6.7179195582866669E-2</v>
      </c>
    </row>
    <row r="290" spans="1:8" x14ac:dyDescent="0.25">
      <c r="A290" t="s">
        <v>14</v>
      </c>
      <c r="B290" t="s">
        <v>32</v>
      </c>
      <c r="C290" s="1">
        <v>11.175000000000001</v>
      </c>
      <c r="D290" s="1">
        <v>12.895</v>
      </c>
      <c r="E290" s="1">
        <v>13.153000000000002</v>
      </c>
      <c r="F290" s="1">
        <v>12.115999999999998</v>
      </c>
      <c r="G290" s="1">
        <v>72.847000000000008</v>
      </c>
      <c r="H290" s="1">
        <v>9.5218755304813385E-2</v>
      </c>
    </row>
    <row r="291" spans="1:8" x14ac:dyDescent="0.25">
      <c r="A291" t="s">
        <v>0</v>
      </c>
      <c r="B291" t="s">
        <v>33</v>
      </c>
      <c r="C291" s="1">
        <v>96.763258811473918</v>
      </c>
      <c r="D291" s="1">
        <v>63.756000000000036</v>
      </c>
      <c r="E291" s="1">
        <v>51.553000000000011</v>
      </c>
      <c r="F291" s="1">
        <v>95.638870090484644</v>
      </c>
      <c r="G291" s="1">
        <v>563.76099999999985</v>
      </c>
      <c r="H291" s="1">
        <v>0</v>
      </c>
    </row>
    <row r="292" spans="1:8" x14ac:dyDescent="0.25">
      <c r="A292" t="s">
        <v>0</v>
      </c>
      <c r="B292" t="s">
        <v>33</v>
      </c>
      <c r="C292" s="1"/>
      <c r="D292" s="1"/>
      <c r="E292" s="1"/>
      <c r="F292" s="1"/>
      <c r="G292" s="1"/>
      <c r="H292" s="1">
        <v>0</v>
      </c>
    </row>
    <row r="293" spans="1:8" x14ac:dyDescent="0.25">
      <c r="A293" t="s">
        <v>6</v>
      </c>
      <c r="B293" t="s">
        <v>33</v>
      </c>
      <c r="C293" s="1">
        <v>8.5692588114738477</v>
      </c>
      <c r="D293" s="1">
        <v>7.113999999999999</v>
      </c>
      <c r="E293" s="1">
        <v>5.8389999999999986</v>
      </c>
      <c r="F293" s="1">
        <v>5.6309999999999985</v>
      </c>
      <c r="G293" s="1">
        <v>34.103999999999992</v>
      </c>
      <c r="H293" s="1">
        <v>0</v>
      </c>
    </row>
    <row r="294" spans="1:8" x14ac:dyDescent="0.25">
      <c r="A294" t="s">
        <v>6</v>
      </c>
      <c r="B294" t="s">
        <v>33</v>
      </c>
      <c r="C294" s="1"/>
      <c r="D294" s="1"/>
      <c r="E294" s="1"/>
      <c r="F294" s="1"/>
      <c r="G294" s="1"/>
      <c r="H294" s="1">
        <v>0</v>
      </c>
    </row>
    <row r="295" spans="1:8" x14ac:dyDescent="0.25">
      <c r="A295" t="s">
        <v>7</v>
      </c>
      <c r="B295" t="s">
        <v>33</v>
      </c>
      <c r="C295" s="1">
        <v>9.6499999999999986</v>
      </c>
      <c r="D295" s="1">
        <v>9.8490000000000002</v>
      </c>
      <c r="E295" s="1">
        <v>8.923</v>
      </c>
      <c r="F295" s="1">
        <v>8.2900000000000009</v>
      </c>
      <c r="G295" s="1">
        <v>83.948999999999998</v>
      </c>
      <c r="H295" s="1">
        <v>0</v>
      </c>
    </row>
    <row r="296" spans="1:8" x14ac:dyDescent="0.25">
      <c r="A296" t="s">
        <v>7</v>
      </c>
      <c r="B296" t="s">
        <v>33</v>
      </c>
      <c r="C296" s="1"/>
      <c r="D296" s="1"/>
      <c r="E296" s="1"/>
      <c r="F296" s="1"/>
      <c r="G296" s="1"/>
      <c r="H296" s="1">
        <v>0</v>
      </c>
    </row>
    <row r="297" spans="1:8" x14ac:dyDescent="0.25">
      <c r="A297" t="s">
        <v>8</v>
      </c>
      <c r="B297" t="s">
        <v>33</v>
      </c>
      <c r="C297" s="1">
        <v>11.620000000000001</v>
      </c>
      <c r="D297" s="1">
        <v>9.048</v>
      </c>
      <c r="E297" s="1">
        <v>6.4639999999999995</v>
      </c>
      <c r="F297" s="1">
        <v>4.42</v>
      </c>
      <c r="G297" s="1">
        <v>57.616999999999997</v>
      </c>
      <c r="H297" s="1">
        <v>0</v>
      </c>
    </row>
    <row r="298" spans="1:8" x14ac:dyDescent="0.25">
      <c r="A298" t="s">
        <v>8</v>
      </c>
      <c r="B298" t="s">
        <v>33</v>
      </c>
      <c r="C298" s="1"/>
      <c r="D298" s="1"/>
      <c r="E298" s="1"/>
      <c r="F298" s="1"/>
      <c r="G298" s="1"/>
      <c r="H298" s="1">
        <v>0</v>
      </c>
    </row>
    <row r="299" spans="1:8" x14ac:dyDescent="0.25">
      <c r="A299" t="s">
        <v>1</v>
      </c>
      <c r="B299" t="s">
        <v>33</v>
      </c>
      <c r="C299" s="1">
        <v>11.620000000000003</v>
      </c>
      <c r="D299" s="1">
        <v>9.0480000000000018</v>
      </c>
      <c r="E299" s="1">
        <v>6.4640000000000004</v>
      </c>
      <c r="F299" s="1">
        <v>4.42</v>
      </c>
      <c r="G299" s="1">
        <v>57.617000000000004</v>
      </c>
      <c r="H299" s="1">
        <v>0</v>
      </c>
    </row>
    <row r="300" spans="1:8" x14ac:dyDescent="0.25">
      <c r="A300" t="s">
        <v>1</v>
      </c>
      <c r="B300" t="s">
        <v>33</v>
      </c>
      <c r="C300" s="1"/>
      <c r="D300" s="1"/>
      <c r="E300" s="1"/>
      <c r="F300" s="1"/>
      <c r="G300" s="1"/>
      <c r="H300" s="1">
        <v>0</v>
      </c>
    </row>
    <row r="301" spans="1:8" x14ac:dyDescent="0.25">
      <c r="A301" t="s">
        <v>2</v>
      </c>
      <c r="B301" t="s">
        <v>33</v>
      </c>
      <c r="C301" s="1"/>
      <c r="D301" s="1"/>
      <c r="E301" s="1"/>
      <c r="F301" s="1"/>
      <c r="G301" s="1"/>
      <c r="H301" s="1">
        <v>0</v>
      </c>
    </row>
    <row r="302" spans="1:8" x14ac:dyDescent="0.25">
      <c r="A302" t="s">
        <v>2</v>
      </c>
      <c r="B302" t="s">
        <v>33</v>
      </c>
      <c r="C302" s="1">
        <v>37.129000000000005</v>
      </c>
      <c r="D302" s="1">
        <v>16.076000000000004</v>
      </c>
      <c r="E302" s="1">
        <v>9.0760000000000023</v>
      </c>
      <c r="F302" s="1">
        <v>60.608999999999995</v>
      </c>
      <c r="G302" s="1">
        <v>217.00800000000004</v>
      </c>
      <c r="H302" s="1">
        <v>0</v>
      </c>
    </row>
    <row r="303" spans="1:8" x14ac:dyDescent="0.25">
      <c r="A303" t="s">
        <v>9</v>
      </c>
      <c r="B303" t="s">
        <v>33</v>
      </c>
      <c r="C303" s="1">
        <v>2.0949999999999998</v>
      </c>
      <c r="D303" s="1">
        <v>2.5949999999999998</v>
      </c>
      <c r="E303" s="1">
        <v>1.0780000000000001</v>
      </c>
      <c r="F303" s="1">
        <v>2.121</v>
      </c>
      <c r="G303" s="1">
        <v>13.027000000000001</v>
      </c>
      <c r="H303" s="1">
        <v>0</v>
      </c>
    </row>
    <row r="304" spans="1:8" x14ac:dyDescent="0.25">
      <c r="A304" t="s">
        <v>9</v>
      </c>
      <c r="B304" t="s">
        <v>33</v>
      </c>
      <c r="C304" s="1"/>
      <c r="D304" s="1"/>
      <c r="E304" s="1"/>
      <c r="F304" s="1"/>
      <c r="G304" s="1"/>
      <c r="H304" s="1">
        <v>0</v>
      </c>
    </row>
    <row r="305" spans="1:8" x14ac:dyDescent="0.25">
      <c r="A305" t="s">
        <v>10</v>
      </c>
      <c r="B305" t="s">
        <v>33</v>
      </c>
      <c r="C305" s="1">
        <v>30.182000000000002</v>
      </c>
      <c r="D305" s="1">
        <v>7.9130000000000003</v>
      </c>
      <c r="E305" s="1">
        <v>9.120000000000001</v>
      </c>
      <c r="F305" s="1">
        <v>56.795870090484591</v>
      </c>
      <c r="G305" s="1">
        <v>200.98900000000003</v>
      </c>
      <c r="H305" s="1">
        <v>0</v>
      </c>
    </row>
    <row r="306" spans="1:8" x14ac:dyDescent="0.25">
      <c r="A306" t="s">
        <v>10</v>
      </c>
      <c r="B306" t="s">
        <v>33</v>
      </c>
      <c r="C306" s="1"/>
      <c r="D306" s="1"/>
      <c r="E306" s="1"/>
      <c r="F306" s="1"/>
      <c r="G306" s="1"/>
      <c r="H306" s="1">
        <v>0</v>
      </c>
    </row>
    <row r="307" spans="1:8" x14ac:dyDescent="0.25">
      <c r="A307" t="s">
        <v>3</v>
      </c>
      <c r="B307" t="s">
        <v>33</v>
      </c>
      <c r="C307" s="1"/>
      <c r="D307" s="1"/>
      <c r="E307" s="1"/>
      <c r="F307" s="1"/>
      <c r="G307" s="1"/>
      <c r="H307" s="1">
        <v>0</v>
      </c>
    </row>
    <row r="308" spans="1:8" x14ac:dyDescent="0.25">
      <c r="A308" t="s">
        <v>3</v>
      </c>
      <c r="B308" t="s">
        <v>33</v>
      </c>
      <c r="C308" s="1">
        <v>10.189</v>
      </c>
      <c r="D308" s="1">
        <v>6.5680000000000005</v>
      </c>
      <c r="E308" s="1">
        <v>6.5310000000000006</v>
      </c>
      <c r="F308" s="1">
        <v>3.0640000000000005</v>
      </c>
      <c r="G308" s="1">
        <v>43.303000000000004</v>
      </c>
      <c r="H308" s="1">
        <v>0</v>
      </c>
    </row>
    <row r="309" spans="1:8" x14ac:dyDescent="0.25">
      <c r="A309" t="s">
        <v>4</v>
      </c>
      <c r="B309" t="s">
        <v>33</v>
      </c>
      <c r="C309" s="1"/>
      <c r="D309" s="1"/>
      <c r="E309" s="1"/>
      <c r="F309" s="1"/>
      <c r="G309" s="1"/>
      <c r="H309" s="1">
        <v>0</v>
      </c>
    </row>
    <row r="310" spans="1:8" x14ac:dyDescent="0.25">
      <c r="A310" t="s">
        <v>4</v>
      </c>
      <c r="B310" t="s">
        <v>33</v>
      </c>
      <c r="C310" s="1">
        <v>17.136258811473844</v>
      </c>
      <c r="D310" s="1">
        <v>15.006</v>
      </c>
      <c r="E310" s="1">
        <v>12.940999999999999</v>
      </c>
      <c r="F310" s="1">
        <v>11.254870090484619</v>
      </c>
      <c r="G310" s="1">
        <v>108.77000000000001</v>
      </c>
      <c r="H310" s="1">
        <v>0</v>
      </c>
    </row>
    <row r="311" spans="1:8" x14ac:dyDescent="0.25">
      <c r="A311" t="s">
        <v>11</v>
      </c>
      <c r="B311" t="s">
        <v>33</v>
      </c>
      <c r="C311" s="1">
        <v>15.183999999999997</v>
      </c>
      <c r="D311" s="1">
        <v>9.1389999999999976</v>
      </c>
      <c r="E311" s="1">
        <v>10.351000000000001</v>
      </c>
      <c r="F311" s="1">
        <v>7.9279999999999982</v>
      </c>
      <c r="G311" s="1">
        <v>91.107000000000028</v>
      </c>
      <c r="H311" s="1">
        <v>0</v>
      </c>
    </row>
    <row r="312" spans="1:8" x14ac:dyDescent="0.25">
      <c r="A312" t="s">
        <v>11</v>
      </c>
      <c r="B312" t="s">
        <v>33</v>
      </c>
      <c r="C312" s="1"/>
      <c r="D312" s="1"/>
      <c r="E312" s="1"/>
      <c r="F312" s="1"/>
      <c r="G312" s="1"/>
      <c r="H312" s="1">
        <v>0</v>
      </c>
    </row>
    <row r="313" spans="1:8" x14ac:dyDescent="0.25">
      <c r="A313" t="s">
        <v>12</v>
      </c>
      <c r="B313" t="s">
        <v>33</v>
      </c>
      <c r="C313" s="1">
        <v>6.4169999999999989</v>
      </c>
      <c r="D313" s="1">
        <v>5.7079999999999993</v>
      </c>
      <c r="E313" s="1">
        <v>3.9790000000000001</v>
      </c>
      <c r="F313" s="1">
        <v>3.6410000000000009</v>
      </c>
      <c r="G313" s="1">
        <v>27.992999999999999</v>
      </c>
      <c r="H313" s="1">
        <v>0</v>
      </c>
    </row>
    <row r="314" spans="1:8" x14ac:dyDescent="0.25">
      <c r="A314" t="s">
        <v>12</v>
      </c>
      <c r="B314" t="s">
        <v>33</v>
      </c>
      <c r="C314" s="1"/>
      <c r="D314" s="1"/>
      <c r="E314" s="1"/>
      <c r="F314" s="1"/>
      <c r="G314" s="1"/>
      <c r="H314" s="1">
        <v>0</v>
      </c>
    </row>
    <row r="315" spans="1:8" x14ac:dyDescent="0.25">
      <c r="A315" t="s">
        <v>5</v>
      </c>
      <c r="B315" t="s">
        <v>33</v>
      </c>
      <c r="C315" s="1"/>
      <c r="D315" s="1"/>
      <c r="E315" s="1"/>
      <c r="F315" s="1"/>
      <c r="G315" s="1"/>
      <c r="H315" s="1">
        <v>0</v>
      </c>
    </row>
    <row r="316" spans="1:8" x14ac:dyDescent="0.25">
      <c r="A316" t="s">
        <v>5</v>
      </c>
      <c r="B316" t="s">
        <v>33</v>
      </c>
      <c r="C316" s="1">
        <v>20.688999999999993</v>
      </c>
      <c r="D316" s="1">
        <v>17.057999999999996</v>
      </c>
      <c r="E316" s="1">
        <v>16.541</v>
      </c>
      <c r="F316" s="1">
        <v>16.290999999999997</v>
      </c>
      <c r="G316" s="1">
        <v>137.06299999999999</v>
      </c>
      <c r="H316" s="1">
        <v>0</v>
      </c>
    </row>
    <row r="317" spans="1:8" x14ac:dyDescent="0.25">
      <c r="A317" t="s">
        <v>13</v>
      </c>
      <c r="B317" t="s">
        <v>33</v>
      </c>
      <c r="C317" s="1"/>
      <c r="D317" s="1"/>
      <c r="E317" s="1"/>
      <c r="F317" s="1"/>
      <c r="G317" s="1"/>
      <c r="H317" s="1">
        <v>0</v>
      </c>
    </row>
    <row r="318" spans="1:8" x14ac:dyDescent="0.25">
      <c r="A318" t="s">
        <v>13</v>
      </c>
      <c r="B318" t="s">
        <v>33</v>
      </c>
      <c r="C318" s="1">
        <v>8.6639999999999997</v>
      </c>
      <c r="D318" s="1">
        <v>6.7489999999999988</v>
      </c>
      <c r="E318" s="1">
        <v>2.9779999999999993</v>
      </c>
      <c r="F318" s="1">
        <v>4.343</v>
      </c>
      <c r="G318" s="1">
        <v>30.63</v>
      </c>
      <c r="H318" s="1">
        <v>0</v>
      </c>
    </row>
    <row r="319" spans="1:8" x14ac:dyDescent="0.25">
      <c r="A319" t="s">
        <v>14</v>
      </c>
      <c r="B319" t="s">
        <v>33</v>
      </c>
      <c r="C319" s="1">
        <v>4.3819999999999997</v>
      </c>
      <c r="D319" s="1">
        <v>5.641</v>
      </c>
      <c r="E319" s="1">
        <v>2.8210000000000002</v>
      </c>
      <c r="F319" s="1">
        <v>2.4689999999999999</v>
      </c>
      <c r="G319" s="1">
        <v>24.344999999999995</v>
      </c>
      <c r="H319" s="1">
        <v>0</v>
      </c>
    </row>
    <row r="320" spans="1:8" x14ac:dyDescent="0.25">
      <c r="A320" t="s">
        <v>14</v>
      </c>
      <c r="B320" t="s">
        <v>33</v>
      </c>
      <c r="C320" s="1"/>
      <c r="D320" s="1"/>
      <c r="E320" s="1"/>
      <c r="F320" s="1"/>
      <c r="G320" s="1"/>
      <c r="H320" s="1">
        <v>0</v>
      </c>
    </row>
    <row r="321" spans="1:8" x14ac:dyDescent="0.25">
      <c r="A321" t="s">
        <v>0</v>
      </c>
      <c r="B321" t="s">
        <v>34</v>
      </c>
      <c r="C321" s="1"/>
      <c r="D321" s="1"/>
      <c r="E321" s="1"/>
      <c r="F321" s="1"/>
      <c r="G321" s="1"/>
      <c r="H321" s="1">
        <v>0</v>
      </c>
    </row>
    <row r="322" spans="1:8" x14ac:dyDescent="0.25">
      <c r="A322" t="s">
        <v>0</v>
      </c>
      <c r="B322" t="s">
        <v>34</v>
      </c>
      <c r="C322" s="1">
        <v>30.915764002561566</v>
      </c>
      <c r="D322" s="1">
        <v>37.877000000000002</v>
      </c>
      <c r="E322" s="1">
        <v>35.17199999999999</v>
      </c>
      <c r="F322" s="1">
        <v>25.362000000000002</v>
      </c>
      <c r="G322" s="1">
        <v>229.66400000000002</v>
      </c>
      <c r="H322" s="1">
        <v>0</v>
      </c>
    </row>
    <row r="323" spans="1:8" x14ac:dyDescent="0.25">
      <c r="A323" t="s">
        <v>6</v>
      </c>
      <c r="B323" t="s">
        <v>34</v>
      </c>
      <c r="C323" s="1">
        <v>1.8727640025615688</v>
      </c>
      <c r="D323" s="1">
        <v>3.7659999999999991</v>
      </c>
      <c r="E323" s="1">
        <v>4.2479999999999976</v>
      </c>
      <c r="F323" s="1">
        <v>4.697000000000001</v>
      </c>
      <c r="G323" s="1">
        <v>28.343</v>
      </c>
      <c r="H323" s="1">
        <v>0</v>
      </c>
    </row>
    <row r="324" spans="1:8" x14ac:dyDescent="0.25">
      <c r="A324" t="s">
        <v>6</v>
      </c>
      <c r="B324" t="s">
        <v>34</v>
      </c>
      <c r="C324" s="1"/>
      <c r="D324" s="1"/>
      <c r="E324" s="1"/>
      <c r="F324" s="1"/>
      <c r="G324" s="1"/>
      <c r="H324" s="1">
        <v>0</v>
      </c>
    </row>
    <row r="325" spans="1:8" x14ac:dyDescent="0.25">
      <c r="A325" t="s">
        <v>7</v>
      </c>
      <c r="B325" t="s">
        <v>34</v>
      </c>
      <c r="C325" s="1">
        <v>3.2010000000000001</v>
      </c>
      <c r="D325" s="1">
        <v>2.298</v>
      </c>
      <c r="E325" s="1">
        <v>2.1850000000000001</v>
      </c>
      <c r="F325" s="1">
        <v>1.9640000000000004</v>
      </c>
      <c r="G325" s="1">
        <v>18.152000000000001</v>
      </c>
      <c r="H325" s="1">
        <v>0</v>
      </c>
    </row>
    <row r="326" spans="1:8" x14ac:dyDescent="0.25">
      <c r="A326" t="s">
        <v>7</v>
      </c>
      <c r="B326" t="s">
        <v>34</v>
      </c>
      <c r="C326" s="1"/>
      <c r="D326" s="1"/>
      <c r="E326" s="1"/>
      <c r="F326" s="1"/>
      <c r="G326" s="1"/>
      <c r="H326" s="1">
        <v>0</v>
      </c>
    </row>
    <row r="327" spans="1:8" x14ac:dyDescent="0.25">
      <c r="A327" t="s">
        <v>8</v>
      </c>
      <c r="B327" t="s">
        <v>34</v>
      </c>
      <c r="C327" s="1"/>
      <c r="D327" s="1"/>
      <c r="E327" s="1"/>
      <c r="F327" s="1"/>
      <c r="G327" s="1"/>
      <c r="H327" s="1">
        <v>0</v>
      </c>
    </row>
    <row r="328" spans="1:8" x14ac:dyDescent="0.25">
      <c r="A328" t="s">
        <v>8</v>
      </c>
      <c r="B328" t="s">
        <v>34</v>
      </c>
      <c r="C328" s="1">
        <v>4.7589999999999995</v>
      </c>
      <c r="D328" s="1">
        <v>4.7149999999999999</v>
      </c>
      <c r="E328" s="1">
        <v>3.035000000000001</v>
      </c>
      <c r="F328" s="1">
        <v>3.5530000000000004</v>
      </c>
      <c r="G328" s="1">
        <v>37.169999999999995</v>
      </c>
      <c r="H328" s="1">
        <v>0</v>
      </c>
    </row>
    <row r="329" spans="1:8" x14ac:dyDescent="0.25">
      <c r="A329" t="s">
        <v>1</v>
      </c>
      <c r="B329" t="s">
        <v>34</v>
      </c>
      <c r="C329" s="1">
        <v>4.7589999999999995</v>
      </c>
      <c r="D329" s="1">
        <v>4.7150000000000007</v>
      </c>
      <c r="E329" s="1">
        <v>3.0349999999999997</v>
      </c>
      <c r="F329" s="1">
        <v>3.5530000000000004</v>
      </c>
      <c r="G329" s="1">
        <v>37.169999999999995</v>
      </c>
      <c r="H329" s="1">
        <v>0</v>
      </c>
    </row>
    <row r="330" spans="1:8" x14ac:dyDescent="0.25">
      <c r="A330" t="s">
        <v>1</v>
      </c>
      <c r="B330" t="s">
        <v>34</v>
      </c>
      <c r="C330" s="1"/>
      <c r="D330" s="1"/>
      <c r="E330" s="1"/>
      <c r="F330" s="1"/>
      <c r="G330" s="1"/>
      <c r="H330" s="1">
        <v>0</v>
      </c>
    </row>
    <row r="331" spans="1:8" x14ac:dyDescent="0.25">
      <c r="A331" t="s">
        <v>2</v>
      </c>
      <c r="B331" t="s">
        <v>34</v>
      </c>
      <c r="C331" s="1"/>
      <c r="D331" s="1"/>
      <c r="E331" s="1"/>
      <c r="F331" s="1"/>
      <c r="G331" s="1"/>
      <c r="H331" s="1">
        <v>0</v>
      </c>
    </row>
    <row r="332" spans="1:8" x14ac:dyDescent="0.25">
      <c r="A332" t="s">
        <v>2</v>
      </c>
      <c r="B332" t="s">
        <v>34</v>
      </c>
      <c r="C332" s="1">
        <v>5.3929999999999998</v>
      </c>
      <c r="D332" s="1">
        <v>11.368000000000002</v>
      </c>
      <c r="E332" s="1">
        <v>13.926000000000002</v>
      </c>
      <c r="F332" s="1">
        <v>5.9739999999999993</v>
      </c>
      <c r="G332" s="1">
        <v>58.457000000000001</v>
      </c>
      <c r="H332" s="1">
        <v>0</v>
      </c>
    </row>
    <row r="333" spans="1:8" x14ac:dyDescent="0.25">
      <c r="A333" t="s">
        <v>9</v>
      </c>
      <c r="B333" t="s">
        <v>34</v>
      </c>
      <c r="C333" s="1"/>
      <c r="D333" s="1"/>
      <c r="E333" s="1"/>
      <c r="F333" s="1"/>
      <c r="G333" s="1"/>
      <c r="H333" s="1">
        <v>0</v>
      </c>
    </row>
    <row r="334" spans="1:8" x14ac:dyDescent="0.25">
      <c r="A334" t="s">
        <v>9</v>
      </c>
      <c r="B334" t="s">
        <v>34</v>
      </c>
      <c r="C334" s="1">
        <v>2.9249999999999998</v>
      </c>
      <c r="D334" s="1">
        <v>1.8740000000000001</v>
      </c>
      <c r="E334" s="1">
        <v>1.2650000000000001</v>
      </c>
      <c r="F334" s="1">
        <v>1.476</v>
      </c>
      <c r="G334" s="1">
        <v>12.098000000000001</v>
      </c>
      <c r="H334" s="1">
        <v>0</v>
      </c>
    </row>
    <row r="335" spans="1:8" x14ac:dyDescent="0.25">
      <c r="A335" t="s">
        <v>10</v>
      </c>
      <c r="B335" t="s">
        <v>34</v>
      </c>
      <c r="C335" s="1">
        <v>5.8270000000000008</v>
      </c>
      <c r="D335" s="1">
        <v>6.2209999999999983</v>
      </c>
      <c r="E335" s="1">
        <v>4.5609999999999999</v>
      </c>
      <c r="F335" s="1">
        <v>3.0030000000000001</v>
      </c>
      <c r="G335" s="1">
        <v>26.541000000000007</v>
      </c>
      <c r="H335" s="1">
        <v>0</v>
      </c>
    </row>
    <row r="336" spans="1:8" x14ac:dyDescent="0.25">
      <c r="A336" t="s">
        <v>10</v>
      </c>
      <c r="B336" t="s">
        <v>34</v>
      </c>
      <c r="C336" s="1"/>
      <c r="D336" s="1"/>
      <c r="E336" s="1"/>
      <c r="F336" s="1"/>
      <c r="G336" s="1"/>
      <c r="H336" s="1">
        <v>0</v>
      </c>
    </row>
    <row r="337" spans="1:8" x14ac:dyDescent="0.25">
      <c r="A337" t="s">
        <v>3</v>
      </c>
      <c r="B337" t="s">
        <v>34</v>
      </c>
      <c r="C337" s="1"/>
      <c r="D337" s="1"/>
      <c r="E337" s="1"/>
      <c r="F337" s="1"/>
      <c r="G337" s="1"/>
      <c r="H337" s="1">
        <v>0</v>
      </c>
    </row>
    <row r="338" spans="1:8" x14ac:dyDescent="0.25">
      <c r="A338" t="s">
        <v>3</v>
      </c>
      <c r="B338" t="s">
        <v>34</v>
      </c>
      <c r="C338" s="1">
        <v>9.1689999999999987</v>
      </c>
      <c r="D338" s="1">
        <v>10.452</v>
      </c>
      <c r="E338" s="1">
        <v>8.2139999999999986</v>
      </c>
      <c r="F338" s="1">
        <v>7.1839999999999993</v>
      </c>
      <c r="G338" s="1">
        <v>59.504000000000005</v>
      </c>
      <c r="H338" s="1">
        <v>0</v>
      </c>
    </row>
    <row r="339" spans="1:8" x14ac:dyDescent="0.25">
      <c r="A339" t="s">
        <v>4</v>
      </c>
      <c r="B339" t="s">
        <v>34</v>
      </c>
      <c r="C339" s="1"/>
      <c r="D339" s="1"/>
      <c r="E339" s="1"/>
      <c r="F339" s="1"/>
      <c r="G339" s="1"/>
      <c r="H339" s="1">
        <v>0</v>
      </c>
    </row>
    <row r="340" spans="1:8" x14ac:dyDescent="0.25">
      <c r="A340" t="s">
        <v>4</v>
      </c>
      <c r="B340" t="s">
        <v>34</v>
      </c>
      <c r="C340" s="1">
        <v>6.3007640025615652</v>
      </c>
      <c r="D340" s="1">
        <v>6.3759999999999986</v>
      </c>
      <c r="E340" s="1">
        <v>4.8249999999999948</v>
      </c>
      <c r="F340" s="1">
        <v>4.4049999999999967</v>
      </c>
      <c r="G340" s="1">
        <v>41.759000000000015</v>
      </c>
      <c r="H340" s="1">
        <v>0</v>
      </c>
    </row>
    <row r="341" spans="1:8" x14ac:dyDescent="0.25">
      <c r="A341" t="s">
        <v>11</v>
      </c>
      <c r="B341" t="s">
        <v>34</v>
      </c>
      <c r="C341" s="1">
        <v>5.2370000000000001</v>
      </c>
      <c r="D341" s="1">
        <v>5.7479999999999993</v>
      </c>
      <c r="E341" s="1">
        <v>4.1209999999999987</v>
      </c>
      <c r="F341" s="1">
        <v>3.0779999999999994</v>
      </c>
      <c r="G341" s="1">
        <v>28.845000000000002</v>
      </c>
      <c r="H341" s="1">
        <v>0</v>
      </c>
    </row>
    <row r="342" spans="1:8" x14ac:dyDescent="0.25">
      <c r="A342" t="s">
        <v>11</v>
      </c>
      <c r="B342" t="s">
        <v>34</v>
      </c>
      <c r="C342" s="1"/>
      <c r="D342" s="1"/>
      <c r="E342" s="1"/>
      <c r="F342" s="1"/>
      <c r="G342" s="1"/>
      <c r="H342" s="1">
        <v>0</v>
      </c>
    </row>
    <row r="343" spans="1:8" x14ac:dyDescent="0.25">
      <c r="A343" t="s">
        <v>12</v>
      </c>
      <c r="B343" t="s">
        <v>34</v>
      </c>
      <c r="C343" s="1"/>
      <c r="D343" s="1"/>
      <c r="E343" s="1"/>
      <c r="F343" s="1"/>
      <c r="G343" s="1"/>
      <c r="H343" s="1">
        <v>0</v>
      </c>
    </row>
    <row r="344" spans="1:8" x14ac:dyDescent="0.25">
      <c r="A344" t="s">
        <v>12</v>
      </c>
      <c r="B344" t="s">
        <v>34</v>
      </c>
      <c r="C344" s="1">
        <v>3.1739999999999999</v>
      </c>
      <c r="D344" s="1">
        <v>2.0169999999999999</v>
      </c>
      <c r="E344" s="1">
        <v>1.9929999999999994</v>
      </c>
      <c r="F344" s="1">
        <v>2.1169999999999991</v>
      </c>
      <c r="G344" s="1">
        <v>21.462</v>
      </c>
      <c r="H344" s="1">
        <v>0</v>
      </c>
    </row>
    <row r="345" spans="1:8" x14ac:dyDescent="0.25">
      <c r="A345" t="s">
        <v>5</v>
      </c>
      <c r="B345" t="s">
        <v>34</v>
      </c>
      <c r="C345" s="1"/>
      <c r="D345" s="1"/>
      <c r="E345" s="1"/>
      <c r="F345" s="1"/>
      <c r="G345" s="1"/>
      <c r="H345" s="1">
        <v>0</v>
      </c>
    </row>
    <row r="346" spans="1:8" x14ac:dyDescent="0.25">
      <c r="A346" t="s">
        <v>5</v>
      </c>
      <c r="B346" t="s">
        <v>34</v>
      </c>
      <c r="C346" s="1">
        <v>5.2940000000000014</v>
      </c>
      <c r="D346" s="1">
        <v>4.9659999999999984</v>
      </c>
      <c r="E346" s="1">
        <v>5.1719999999999997</v>
      </c>
      <c r="F346" s="1">
        <v>4.2459999999999996</v>
      </c>
      <c r="G346" s="1">
        <v>32.774000000000001</v>
      </c>
      <c r="H346" s="1">
        <v>0</v>
      </c>
    </row>
    <row r="347" spans="1:8" x14ac:dyDescent="0.25">
      <c r="A347" t="s">
        <v>13</v>
      </c>
      <c r="B347" t="s">
        <v>34</v>
      </c>
      <c r="C347" s="1"/>
      <c r="D347" s="1"/>
      <c r="E347" s="1"/>
      <c r="F347" s="1"/>
      <c r="G347" s="1"/>
      <c r="H347" s="1">
        <v>0</v>
      </c>
    </row>
    <row r="348" spans="1:8" x14ac:dyDescent="0.25">
      <c r="A348" t="s">
        <v>13</v>
      </c>
      <c r="B348" t="s">
        <v>34</v>
      </c>
      <c r="C348" s="1">
        <v>1.4209999999999998</v>
      </c>
      <c r="D348" s="1">
        <v>9.7489999999999988</v>
      </c>
      <c r="E348" s="1">
        <v>10.66</v>
      </c>
      <c r="F348" s="1">
        <v>3.6250000000000004</v>
      </c>
      <c r="G348" s="1">
        <v>39.534000000000006</v>
      </c>
      <c r="H348" s="1">
        <v>0</v>
      </c>
    </row>
    <row r="349" spans="1:8" x14ac:dyDescent="0.25">
      <c r="A349" t="s">
        <v>14</v>
      </c>
      <c r="B349" t="s">
        <v>34</v>
      </c>
      <c r="C349" s="1">
        <v>2.4989999999999997</v>
      </c>
      <c r="D349" s="1">
        <v>1.4889999999999999</v>
      </c>
      <c r="E349" s="1">
        <v>3.1040000000000005</v>
      </c>
      <c r="F349" s="1">
        <v>1.849</v>
      </c>
      <c r="G349" s="1">
        <v>17.519000000000002</v>
      </c>
      <c r="H349" s="1">
        <v>0</v>
      </c>
    </row>
    <row r="350" spans="1:8" x14ac:dyDescent="0.25">
      <c r="A350" t="s">
        <v>14</v>
      </c>
      <c r="B350" t="s">
        <v>34</v>
      </c>
      <c r="C350" s="1"/>
      <c r="D350" s="1"/>
      <c r="E350" s="1"/>
      <c r="F350" s="1"/>
      <c r="G350" s="1"/>
      <c r="H350" s="1">
        <v>0</v>
      </c>
    </row>
    <row r="351" spans="1:8" x14ac:dyDescent="0.25">
      <c r="A351" t="s">
        <v>0</v>
      </c>
      <c r="B351" t="s">
        <v>35</v>
      </c>
      <c r="C351" s="1"/>
      <c r="D351" s="1"/>
      <c r="E351" s="1"/>
      <c r="F351" s="1"/>
      <c r="G351" s="1"/>
      <c r="H351" s="1">
        <v>0</v>
      </c>
    </row>
    <row r="352" spans="1:8" x14ac:dyDescent="0.25">
      <c r="A352" t="s">
        <v>0</v>
      </c>
      <c r="B352" t="s">
        <v>35</v>
      </c>
      <c r="C352" s="1">
        <v>456.64502285179486</v>
      </c>
      <c r="D352" s="1">
        <v>422.303</v>
      </c>
      <c r="E352" s="1">
        <v>378.48600000000039</v>
      </c>
      <c r="F352" s="1">
        <v>374.95087008988872</v>
      </c>
      <c r="G352" s="1">
        <v>2854.7999999999997</v>
      </c>
      <c r="H352" s="1">
        <v>0</v>
      </c>
    </row>
    <row r="353" spans="1:8" x14ac:dyDescent="0.25">
      <c r="A353" t="s">
        <v>6</v>
      </c>
      <c r="B353" t="s">
        <v>35</v>
      </c>
      <c r="C353" s="1"/>
      <c r="D353" s="1"/>
      <c r="E353" s="1"/>
      <c r="F353" s="1"/>
      <c r="G353" s="1"/>
      <c r="H353" s="1">
        <v>0</v>
      </c>
    </row>
    <row r="354" spans="1:8" x14ac:dyDescent="0.25">
      <c r="A354" t="s">
        <v>6</v>
      </c>
      <c r="B354" t="s">
        <v>35</v>
      </c>
      <c r="C354" s="1">
        <v>36.590022815078498</v>
      </c>
      <c r="D354" s="1">
        <v>30.896000000000001</v>
      </c>
      <c r="E354" s="1">
        <v>32.129999999999995</v>
      </c>
      <c r="F354" s="1">
        <v>30.611000000000001</v>
      </c>
      <c r="G354" s="1">
        <v>194.74299999999994</v>
      </c>
      <c r="H354" s="1">
        <v>0</v>
      </c>
    </row>
    <row r="355" spans="1:8" x14ac:dyDescent="0.25">
      <c r="A355" t="s">
        <v>7</v>
      </c>
      <c r="B355" t="s">
        <v>35</v>
      </c>
      <c r="C355" s="1"/>
      <c r="D355" s="1"/>
      <c r="E355" s="1"/>
      <c r="F355" s="1"/>
      <c r="G355" s="1"/>
      <c r="H355" s="1">
        <v>0</v>
      </c>
    </row>
    <row r="356" spans="1:8" x14ac:dyDescent="0.25">
      <c r="A356" t="s">
        <v>7</v>
      </c>
      <c r="B356" t="s">
        <v>35</v>
      </c>
      <c r="C356" s="1">
        <v>43.129000036716455</v>
      </c>
      <c r="D356" s="1">
        <v>41.349999999999994</v>
      </c>
      <c r="E356" s="1">
        <v>40.248999999999988</v>
      </c>
      <c r="F356" s="1">
        <v>34.20500000000002</v>
      </c>
      <c r="G356" s="1">
        <v>309.94699999999995</v>
      </c>
      <c r="H356" s="1">
        <v>0</v>
      </c>
    </row>
    <row r="357" spans="1:8" x14ac:dyDescent="0.25">
      <c r="A357" t="s">
        <v>8</v>
      </c>
      <c r="B357" t="s">
        <v>35</v>
      </c>
      <c r="C357" s="1"/>
      <c r="D357" s="1"/>
      <c r="E357" s="1"/>
      <c r="F357" s="1"/>
      <c r="G357" s="1"/>
      <c r="H357" s="1">
        <v>0</v>
      </c>
    </row>
    <row r="358" spans="1:8" x14ac:dyDescent="0.25">
      <c r="A358" t="s">
        <v>8</v>
      </c>
      <c r="B358" t="s">
        <v>35</v>
      </c>
      <c r="C358" s="1">
        <v>94.045999999999992</v>
      </c>
      <c r="D358" s="1">
        <v>85.427999999999983</v>
      </c>
      <c r="E358" s="1">
        <v>64.465000000000003</v>
      </c>
      <c r="F358" s="1">
        <v>54.48299999999999</v>
      </c>
      <c r="G358" s="1">
        <v>552.89300000000003</v>
      </c>
      <c r="H358" s="1">
        <v>0</v>
      </c>
    </row>
    <row r="359" spans="1:8" x14ac:dyDescent="0.25">
      <c r="A359" t="s">
        <v>1</v>
      </c>
      <c r="B359" t="s">
        <v>35</v>
      </c>
      <c r="C359" s="1"/>
      <c r="D359" s="1"/>
      <c r="E359" s="1"/>
      <c r="F359" s="1"/>
      <c r="G359" s="1"/>
      <c r="H359" s="1">
        <v>0</v>
      </c>
    </row>
    <row r="360" spans="1:8" x14ac:dyDescent="0.25">
      <c r="A360" t="s">
        <v>1</v>
      </c>
      <c r="B360" t="s">
        <v>35</v>
      </c>
      <c r="C360" s="1">
        <v>94.045999999999978</v>
      </c>
      <c r="D360" s="1">
        <v>85.427999999999997</v>
      </c>
      <c r="E360" s="1">
        <v>64.465000000000018</v>
      </c>
      <c r="F360" s="1">
        <v>54.482999999999997</v>
      </c>
      <c r="G360" s="1">
        <v>552.89300000000003</v>
      </c>
      <c r="H360" s="1">
        <v>0</v>
      </c>
    </row>
    <row r="361" spans="1:8" x14ac:dyDescent="0.25">
      <c r="A361" t="s">
        <v>2</v>
      </c>
      <c r="B361" t="s">
        <v>35</v>
      </c>
      <c r="C361" s="1">
        <v>101.08500000000001</v>
      </c>
      <c r="D361" s="1">
        <v>91.71</v>
      </c>
      <c r="E361" s="1">
        <v>84.378999999999976</v>
      </c>
      <c r="F361" s="1">
        <v>115.80899999999998</v>
      </c>
      <c r="G361" s="1">
        <v>658.39199999999994</v>
      </c>
      <c r="H361" s="1">
        <v>0</v>
      </c>
    </row>
    <row r="362" spans="1:8" x14ac:dyDescent="0.25">
      <c r="A362" t="s">
        <v>2</v>
      </c>
      <c r="B362" t="s">
        <v>35</v>
      </c>
      <c r="C362" s="1"/>
      <c r="D362" s="1"/>
      <c r="E362" s="1"/>
      <c r="F362" s="1"/>
      <c r="G362" s="1"/>
      <c r="H362" s="1">
        <v>0</v>
      </c>
    </row>
    <row r="363" spans="1:8" x14ac:dyDescent="0.25">
      <c r="A363" t="s">
        <v>9</v>
      </c>
      <c r="B363" t="s">
        <v>35</v>
      </c>
      <c r="C363" s="1">
        <v>20.486999999999998</v>
      </c>
      <c r="D363" s="1">
        <v>19.939000000000004</v>
      </c>
      <c r="E363" s="1">
        <v>16.405999999999999</v>
      </c>
      <c r="F363" s="1">
        <v>17.048999999999999</v>
      </c>
      <c r="G363" s="1">
        <v>133.23899999999998</v>
      </c>
      <c r="H363" s="1">
        <v>0</v>
      </c>
    </row>
    <row r="364" spans="1:8" x14ac:dyDescent="0.25">
      <c r="A364" t="s">
        <v>9</v>
      </c>
      <c r="B364" t="s">
        <v>35</v>
      </c>
      <c r="C364" s="1"/>
      <c r="D364" s="1"/>
      <c r="E364" s="1"/>
      <c r="F364" s="1"/>
      <c r="G364" s="1"/>
      <c r="H364" s="1">
        <v>0</v>
      </c>
    </row>
    <row r="365" spans="1:8" x14ac:dyDescent="0.25">
      <c r="A365" t="s">
        <v>10</v>
      </c>
      <c r="B365" t="s">
        <v>35</v>
      </c>
      <c r="C365" s="1">
        <v>67.437000000000012</v>
      </c>
      <c r="D365" s="1">
        <v>43.694000000000017</v>
      </c>
      <c r="E365" s="1">
        <v>41.027999999999992</v>
      </c>
      <c r="F365" s="1">
        <v>85.985870089888536</v>
      </c>
      <c r="G365" s="1">
        <v>437.17699999999991</v>
      </c>
      <c r="H365" s="1">
        <v>0</v>
      </c>
    </row>
    <row r="366" spans="1:8" x14ac:dyDescent="0.25">
      <c r="A366" t="s">
        <v>10</v>
      </c>
      <c r="B366" t="s">
        <v>35</v>
      </c>
      <c r="C366" s="1"/>
      <c r="D366" s="1"/>
      <c r="E366" s="1"/>
      <c r="F366" s="1"/>
      <c r="G366" s="1"/>
      <c r="H366" s="1">
        <v>0</v>
      </c>
    </row>
    <row r="367" spans="1:8" x14ac:dyDescent="0.25">
      <c r="A367" t="s">
        <v>3</v>
      </c>
      <c r="B367" t="s">
        <v>35</v>
      </c>
      <c r="C367" s="1"/>
      <c r="D367" s="1"/>
      <c r="E367" s="1"/>
      <c r="F367" s="1"/>
      <c r="G367" s="1"/>
      <c r="H367" s="1">
        <v>0</v>
      </c>
    </row>
    <row r="368" spans="1:8" x14ac:dyDescent="0.25">
      <c r="A368" t="s">
        <v>3</v>
      </c>
      <c r="B368" t="s">
        <v>35</v>
      </c>
      <c r="C368" s="1">
        <v>50.55</v>
      </c>
      <c r="D368" s="1">
        <v>47.116</v>
      </c>
      <c r="E368" s="1">
        <v>44.172000000000004</v>
      </c>
      <c r="F368" s="1">
        <v>32.524000000000001</v>
      </c>
      <c r="G368" s="1">
        <v>282.43699999999995</v>
      </c>
      <c r="H368" s="1">
        <v>0</v>
      </c>
    </row>
    <row r="369" spans="1:8" x14ac:dyDescent="0.25">
      <c r="A369" t="s">
        <v>4</v>
      </c>
      <c r="B369" t="s">
        <v>35</v>
      </c>
      <c r="C369" s="1">
        <v>97.964022815078494</v>
      </c>
      <c r="D369" s="1">
        <v>94.43300000000005</v>
      </c>
      <c r="E369" s="1">
        <v>79.92800000000004</v>
      </c>
      <c r="F369" s="1">
        <v>69.819870089888553</v>
      </c>
      <c r="G369" s="1">
        <v>620.12300000000005</v>
      </c>
      <c r="H369" s="1">
        <v>0</v>
      </c>
    </row>
    <row r="370" spans="1:8" x14ac:dyDescent="0.25">
      <c r="A370" t="s">
        <v>4</v>
      </c>
      <c r="B370" t="s">
        <v>35</v>
      </c>
      <c r="C370" s="1"/>
      <c r="D370" s="1"/>
      <c r="E370" s="1"/>
      <c r="F370" s="1"/>
      <c r="G370" s="1"/>
      <c r="H370" s="1">
        <v>0</v>
      </c>
    </row>
    <row r="371" spans="1:8" x14ac:dyDescent="0.25">
      <c r="A371" t="s">
        <v>11</v>
      </c>
      <c r="B371" t="s">
        <v>35</v>
      </c>
      <c r="C371" s="1"/>
      <c r="D371" s="1"/>
      <c r="E371" s="1"/>
      <c r="F371" s="1"/>
      <c r="G371" s="1"/>
      <c r="H371" s="1">
        <v>0</v>
      </c>
    </row>
    <row r="372" spans="1:8" x14ac:dyDescent="0.25">
      <c r="A372" t="s">
        <v>11</v>
      </c>
      <c r="B372" t="s">
        <v>35</v>
      </c>
      <c r="C372" s="1">
        <v>76.677999999999997</v>
      </c>
      <c r="D372" s="1">
        <v>70.012</v>
      </c>
      <c r="E372" s="1">
        <v>65.684000000000012</v>
      </c>
      <c r="F372" s="1">
        <v>55.173999999999992</v>
      </c>
      <c r="G372" s="1">
        <v>463.50500000000011</v>
      </c>
      <c r="H372" s="1">
        <v>0</v>
      </c>
    </row>
    <row r="373" spans="1:8" x14ac:dyDescent="0.25">
      <c r="A373" t="s">
        <v>12</v>
      </c>
      <c r="B373" t="s">
        <v>35</v>
      </c>
      <c r="C373" s="1"/>
      <c r="D373" s="1"/>
      <c r="E373" s="1"/>
      <c r="F373" s="1"/>
      <c r="G373" s="1"/>
      <c r="H373" s="1">
        <v>0</v>
      </c>
    </row>
    <row r="374" spans="1:8" x14ac:dyDescent="0.25">
      <c r="A374" t="s">
        <v>12</v>
      </c>
      <c r="B374" t="s">
        <v>35</v>
      </c>
      <c r="C374" s="1">
        <v>45.698</v>
      </c>
      <c r="D374" s="1">
        <v>44.236999999999988</v>
      </c>
      <c r="E374" s="1">
        <v>37.191999999999993</v>
      </c>
      <c r="F374" s="1">
        <v>34.864000000000004</v>
      </c>
      <c r="G374" s="1">
        <v>284.84999999999997</v>
      </c>
      <c r="H374" s="1">
        <v>0</v>
      </c>
    </row>
    <row r="375" spans="1:8" x14ac:dyDescent="0.25">
      <c r="A375" t="s">
        <v>5</v>
      </c>
      <c r="B375" t="s">
        <v>35</v>
      </c>
      <c r="C375" s="1"/>
      <c r="D375" s="1"/>
      <c r="E375" s="1"/>
      <c r="F375" s="1"/>
      <c r="G375" s="1"/>
      <c r="H375" s="1">
        <v>0</v>
      </c>
    </row>
    <row r="376" spans="1:8" x14ac:dyDescent="0.25">
      <c r="A376" t="s">
        <v>5</v>
      </c>
      <c r="B376" t="s">
        <v>35</v>
      </c>
      <c r="C376" s="1">
        <v>113.00000003671646</v>
      </c>
      <c r="D376" s="1">
        <v>103.61599999999999</v>
      </c>
      <c r="E376" s="1">
        <v>105.54199999999999</v>
      </c>
      <c r="F376" s="1">
        <v>102.31500000000001</v>
      </c>
      <c r="G376" s="1">
        <v>740.95500000000004</v>
      </c>
      <c r="H376" s="1">
        <v>0</v>
      </c>
    </row>
    <row r="377" spans="1:8" x14ac:dyDescent="0.25">
      <c r="A377" t="s">
        <v>13</v>
      </c>
      <c r="B377" t="s">
        <v>35</v>
      </c>
      <c r="C377" s="1"/>
      <c r="D377" s="1"/>
      <c r="E377" s="1"/>
      <c r="F377" s="1"/>
      <c r="G377" s="1"/>
      <c r="H377" s="1">
        <v>0</v>
      </c>
    </row>
    <row r="378" spans="1:8" x14ac:dyDescent="0.25">
      <c r="A378" t="s">
        <v>13</v>
      </c>
      <c r="B378" t="s">
        <v>35</v>
      </c>
      <c r="C378" s="1">
        <v>37.83</v>
      </c>
      <c r="D378" s="1">
        <v>48.103000000000009</v>
      </c>
      <c r="E378" s="1">
        <v>45.139000000000003</v>
      </c>
      <c r="F378" s="1">
        <v>31.715000000000003</v>
      </c>
      <c r="G378" s="1">
        <v>235.97200000000004</v>
      </c>
      <c r="H378" s="1">
        <v>0</v>
      </c>
    </row>
    <row r="379" spans="1:8" x14ac:dyDescent="0.25">
      <c r="A379" t="s">
        <v>14</v>
      </c>
      <c r="B379" t="s">
        <v>35</v>
      </c>
      <c r="C379" s="1">
        <v>34.750000000000007</v>
      </c>
      <c r="D379" s="1">
        <v>38.643999999999991</v>
      </c>
      <c r="E379" s="1">
        <v>36.192999999999998</v>
      </c>
      <c r="F379" s="1">
        <v>30.863999999999997</v>
      </c>
      <c r="G379" s="1">
        <v>242.47400000000005</v>
      </c>
      <c r="H379" s="1">
        <v>0</v>
      </c>
    </row>
    <row r="380" spans="1:8" x14ac:dyDescent="0.25">
      <c r="A380" t="s">
        <v>14</v>
      </c>
      <c r="B380" t="s">
        <v>35</v>
      </c>
      <c r="C380" s="1"/>
      <c r="D380" s="1"/>
      <c r="E380" s="1"/>
      <c r="F380" s="1"/>
      <c r="G380" s="1"/>
      <c r="H380" s="1">
        <v>0</v>
      </c>
    </row>
    <row r="381" spans="1:8" x14ac:dyDescent="0.25">
      <c r="C381" s="1"/>
      <c r="D381" s="1"/>
      <c r="E381" s="1"/>
      <c r="F381" s="1"/>
      <c r="G381" s="1"/>
      <c r="H381" s="1"/>
    </row>
    <row r="382" spans="1:8" x14ac:dyDescent="0.25">
      <c r="C382" s="1"/>
      <c r="D382" s="1"/>
      <c r="E382" s="1"/>
      <c r="F382" s="1"/>
      <c r="G382" s="1"/>
      <c r="H382" s="1"/>
    </row>
    <row r="383" spans="1:8" x14ac:dyDescent="0.25">
      <c r="C383" s="1"/>
      <c r="D383" s="1"/>
      <c r="E383" s="1"/>
      <c r="F383" s="1"/>
      <c r="G383" s="1"/>
      <c r="H383" s="1"/>
    </row>
    <row r="384" spans="1:8" x14ac:dyDescent="0.25">
      <c r="C384" s="1"/>
      <c r="D384" s="1"/>
      <c r="E384" s="1"/>
      <c r="F384" s="1"/>
      <c r="G384" s="1"/>
      <c r="H384" s="1"/>
    </row>
    <row r="385" spans="3:8" x14ac:dyDescent="0.25">
      <c r="C385" s="1"/>
      <c r="D385" s="1"/>
      <c r="E385" s="1"/>
      <c r="F385" s="1"/>
      <c r="G385" s="1"/>
      <c r="H385" s="1"/>
    </row>
    <row r="386" spans="3:8" x14ac:dyDescent="0.25">
      <c r="C386" s="1"/>
      <c r="D386" s="1"/>
      <c r="E386" s="1"/>
      <c r="F386" s="1"/>
      <c r="G386" s="1"/>
      <c r="H386" s="1"/>
    </row>
    <row r="387" spans="3:8" x14ac:dyDescent="0.25">
      <c r="C387" s="1"/>
      <c r="D387" s="1"/>
      <c r="E387" s="1"/>
      <c r="F387" s="1"/>
      <c r="G387" s="1"/>
      <c r="H387" s="1"/>
    </row>
    <row r="388" spans="3:8" x14ac:dyDescent="0.25">
      <c r="C388" s="1"/>
      <c r="D388" s="1"/>
      <c r="E388" s="1"/>
      <c r="F388" s="1"/>
      <c r="G388" s="1"/>
      <c r="H388" s="1"/>
    </row>
    <row r="389" spans="3:8" x14ac:dyDescent="0.25">
      <c r="C389" s="1"/>
      <c r="D389" s="1"/>
      <c r="E389" s="1"/>
      <c r="F389" s="1"/>
      <c r="G389" s="1"/>
      <c r="H389" s="1"/>
    </row>
    <row r="390" spans="3:8" x14ac:dyDescent="0.25">
      <c r="C390" s="1"/>
      <c r="D390" s="1"/>
      <c r="E390" s="1"/>
      <c r="F390" s="1"/>
      <c r="G390" s="1"/>
      <c r="H390" s="1"/>
    </row>
    <row r="391" spans="3:8" x14ac:dyDescent="0.25">
      <c r="C391" s="1"/>
      <c r="D391" s="1"/>
      <c r="E391" s="1"/>
      <c r="F391" s="1"/>
      <c r="G391" s="1"/>
      <c r="H391" s="1"/>
    </row>
    <row r="392" spans="3:8" x14ac:dyDescent="0.25">
      <c r="C392" s="1"/>
      <c r="D392" s="1"/>
      <c r="E392" s="1"/>
      <c r="F392" s="1"/>
      <c r="G392" s="1"/>
      <c r="H392" s="1"/>
    </row>
    <row r="393" spans="3:8" x14ac:dyDescent="0.25">
      <c r="C393" s="1"/>
      <c r="D393" s="1"/>
      <c r="E393" s="1"/>
      <c r="F393" s="1"/>
      <c r="G393" s="1"/>
      <c r="H393" s="1"/>
    </row>
    <row r="394" spans="3:8" x14ac:dyDescent="0.25">
      <c r="C394" s="1"/>
      <c r="D394" s="1"/>
      <c r="E394" s="1"/>
      <c r="F394" s="1"/>
      <c r="G394" s="1"/>
      <c r="H394" s="1"/>
    </row>
    <row r="395" spans="3:8" x14ac:dyDescent="0.25">
      <c r="C395" s="1"/>
      <c r="D395" s="1"/>
      <c r="E395" s="1"/>
      <c r="F395" s="1"/>
      <c r="G395" s="1"/>
      <c r="H395" s="1"/>
    </row>
    <row r="396" spans="3:8" x14ac:dyDescent="0.25">
      <c r="C396" s="1"/>
      <c r="D396" s="1"/>
      <c r="E396" s="1"/>
      <c r="F396" s="1"/>
      <c r="G396" s="1"/>
      <c r="H396" s="1"/>
    </row>
    <row r="397" spans="3:8" x14ac:dyDescent="0.25">
      <c r="C397" s="1"/>
      <c r="D397" s="1"/>
      <c r="E397" s="1"/>
      <c r="F397" s="1"/>
      <c r="G397" s="1"/>
      <c r="H397" s="1"/>
    </row>
    <row r="398" spans="3:8" x14ac:dyDescent="0.25">
      <c r="C398" s="1"/>
      <c r="D398" s="1"/>
      <c r="E398" s="1"/>
      <c r="F398" s="1"/>
      <c r="G398" s="1"/>
      <c r="H398" s="1"/>
    </row>
    <row r="399" spans="3:8" x14ac:dyDescent="0.25">
      <c r="C399" s="1"/>
      <c r="D399" s="1"/>
      <c r="E399" s="1"/>
      <c r="F399" s="1"/>
      <c r="G399" s="1"/>
      <c r="H399" s="1"/>
    </row>
    <row r="400" spans="3:8" x14ac:dyDescent="0.25">
      <c r="C400" s="1"/>
      <c r="D400" s="1"/>
      <c r="E400" s="1"/>
      <c r="F400" s="1"/>
      <c r="G400" s="1"/>
      <c r="H400" s="1"/>
    </row>
    <row r="401" spans="3:8" x14ac:dyDescent="0.25">
      <c r="C401" s="1"/>
      <c r="D401" s="1"/>
      <c r="E401" s="1"/>
      <c r="F401" s="1"/>
      <c r="G401" s="1"/>
      <c r="H401" s="1"/>
    </row>
    <row r="402" spans="3:8" x14ac:dyDescent="0.25">
      <c r="C402" s="1"/>
      <c r="D402" s="1"/>
      <c r="E402" s="1"/>
      <c r="F402" s="1"/>
      <c r="G402" s="1"/>
      <c r="H402" s="1"/>
    </row>
    <row r="403" spans="3:8" x14ac:dyDescent="0.25">
      <c r="C403" s="1"/>
      <c r="D403" s="1"/>
      <c r="E403" s="1"/>
      <c r="F403" s="1"/>
      <c r="G403" s="1"/>
      <c r="H403" s="1"/>
    </row>
    <row r="404" spans="3:8" x14ac:dyDescent="0.25">
      <c r="C404" s="1"/>
      <c r="D404" s="1"/>
      <c r="E404" s="1"/>
      <c r="F404" s="1"/>
      <c r="G404" s="1"/>
      <c r="H404" s="1"/>
    </row>
    <row r="405" spans="3:8" x14ac:dyDescent="0.25">
      <c r="C405" s="1"/>
      <c r="D405" s="1"/>
      <c r="E405" s="1"/>
      <c r="F405" s="1"/>
      <c r="G405" s="1"/>
      <c r="H405" s="1"/>
    </row>
    <row r="406" spans="3:8" x14ac:dyDescent="0.25">
      <c r="C406" s="1"/>
      <c r="D406" s="1"/>
      <c r="E406" s="1"/>
      <c r="F406" s="1"/>
      <c r="G406" s="1"/>
      <c r="H406" s="1"/>
    </row>
    <row r="407" spans="3:8" x14ac:dyDescent="0.25">
      <c r="C407" s="1"/>
      <c r="D407" s="1"/>
      <c r="E407" s="1"/>
      <c r="F407" s="1"/>
      <c r="G407" s="1"/>
      <c r="H407" s="1"/>
    </row>
    <row r="408" spans="3:8" x14ac:dyDescent="0.25">
      <c r="C408" s="1"/>
      <c r="D408" s="1"/>
      <c r="E408" s="1"/>
      <c r="F408" s="1"/>
      <c r="G408" s="1"/>
      <c r="H408" s="1"/>
    </row>
    <row r="409" spans="3:8" x14ac:dyDescent="0.25">
      <c r="C409" s="1"/>
      <c r="D409" s="1"/>
      <c r="E409" s="1"/>
      <c r="F409" s="1"/>
      <c r="G409" s="1"/>
      <c r="H409" s="1"/>
    </row>
    <row r="410" spans="3:8" x14ac:dyDescent="0.25">
      <c r="C410" s="1"/>
      <c r="D410" s="1"/>
      <c r="E410" s="1"/>
      <c r="F410" s="1"/>
      <c r="G410" s="1"/>
      <c r="H410" s="1"/>
    </row>
    <row r="411" spans="3:8" x14ac:dyDescent="0.25">
      <c r="C411" s="1"/>
      <c r="D411" s="1"/>
      <c r="E411" s="1"/>
      <c r="F411" s="1"/>
      <c r="G411" s="1"/>
      <c r="H411" s="1"/>
    </row>
    <row r="412" spans="3:8" x14ac:dyDescent="0.25">
      <c r="C412" s="1"/>
      <c r="D412" s="1"/>
      <c r="E412" s="1"/>
      <c r="F412" s="1"/>
      <c r="G412" s="1"/>
      <c r="H412" s="1"/>
    </row>
    <row r="413" spans="3:8" x14ac:dyDescent="0.25">
      <c r="C413" s="1"/>
      <c r="D413" s="1"/>
      <c r="E413" s="1"/>
      <c r="F413" s="1"/>
      <c r="G413" s="1"/>
      <c r="H413" s="1"/>
    </row>
    <row r="414" spans="3:8" x14ac:dyDescent="0.25">
      <c r="C414" s="1"/>
      <c r="D414" s="1"/>
      <c r="E414" s="1"/>
      <c r="F414" s="1"/>
      <c r="G414" s="1"/>
      <c r="H414" s="1"/>
    </row>
    <row r="415" spans="3:8" x14ac:dyDescent="0.25">
      <c r="C415" s="1"/>
      <c r="D415" s="1"/>
      <c r="E415" s="1"/>
      <c r="F415" s="1"/>
      <c r="G415" s="1"/>
      <c r="H415" s="1"/>
    </row>
    <row r="416" spans="3:8" x14ac:dyDescent="0.25">
      <c r="C416" s="1"/>
      <c r="D416" s="1"/>
      <c r="E416" s="1"/>
      <c r="F416" s="1"/>
      <c r="G416" s="1"/>
      <c r="H416" s="1"/>
    </row>
    <row r="417" spans="3:8" x14ac:dyDescent="0.25">
      <c r="C417" s="1"/>
      <c r="D417" s="1"/>
      <c r="E417" s="1"/>
      <c r="F417" s="1"/>
      <c r="G417" s="1"/>
      <c r="H417" s="1"/>
    </row>
    <row r="418" spans="3:8" x14ac:dyDescent="0.25">
      <c r="C418" s="1"/>
      <c r="D418" s="1"/>
      <c r="E418" s="1"/>
      <c r="F418" s="1"/>
      <c r="G418" s="1"/>
      <c r="H418" s="1"/>
    </row>
    <row r="419" spans="3:8" x14ac:dyDescent="0.25">
      <c r="C419" s="1"/>
      <c r="D419" s="1"/>
      <c r="E419" s="1"/>
      <c r="F419" s="1"/>
      <c r="G419" s="1"/>
      <c r="H419" s="1"/>
    </row>
    <row r="420" spans="3:8" x14ac:dyDescent="0.25">
      <c r="C420" s="1"/>
      <c r="D420" s="1"/>
      <c r="E420" s="1"/>
      <c r="F420" s="1"/>
      <c r="G420" s="1"/>
      <c r="H420" s="1"/>
    </row>
    <row r="421" spans="3:8" x14ac:dyDescent="0.25">
      <c r="C421" s="1"/>
      <c r="D421" s="1"/>
      <c r="E421" s="1"/>
      <c r="F421" s="1"/>
      <c r="G421" s="1"/>
      <c r="H421" s="1"/>
    </row>
    <row r="422" spans="3:8" x14ac:dyDescent="0.25">
      <c r="C422" s="1"/>
      <c r="D422" s="1"/>
      <c r="E422" s="1"/>
      <c r="F422" s="1"/>
      <c r="G422" s="1"/>
      <c r="H422" s="1"/>
    </row>
    <row r="423" spans="3:8" x14ac:dyDescent="0.25">
      <c r="C423" s="1"/>
      <c r="D423" s="1"/>
      <c r="E423" s="1"/>
      <c r="F423" s="1"/>
      <c r="G423" s="1"/>
      <c r="H423" s="1"/>
    </row>
    <row r="424" spans="3:8" x14ac:dyDescent="0.25">
      <c r="C424" s="1"/>
      <c r="D424" s="1"/>
      <c r="E424" s="1"/>
      <c r="F424" s="1"/>
      <c r="G424" s="1"/>
      <c r="H424" s="1"/>
    </row>
    <row r="425" spans="3:8" x14ac:dyDescent="0.25">
      <c r="C425" s="1"/>
      <c r="D425" s="1"/>
      <c r="E425" s="1"/>
      <c r="F425" s="1"/>
      <c r="G425" s="1"/>
      <c r="H425" s="1"/>
    </row>
    <row r="426" spans="3:8" x14ac:dyDescent="0.25">
      <c r="C426" s="1"/>
      <c r="D426" s="1"/>
      <c r="E426" s="1"/>
      <c r="F426" s="1"/>
      <c r="G426" s="1"/>
      <c r="H426" s="1"/>
    </row>
    <row r="427" spans="3:8" x14ac:dyDescent="0.25">
      <c r="C427" s="1"/>
      <c r="D427" s="1"/>
      <c r="E427" s="1"/>
      <c r="F427" s="1"/>
      <c r="G427" s="1"/>
      <c r="H427" s="1"/>
    </row>
    <row r="428" spans="3:8" x14ac:dyDescent="0.25">
      <c r="C428" s="1"/>
      <c r="D428" s="1"/>
      <c r="E428" s="1"/>
      <c r="F428" s="1"/>
      <c r="G428" s="1"/>
      <c r="H428" s="1"/>
    </row>
    <row r="429" spans="3:8" x14ac:dyDescent="0.25">
      <c r="C429" s="1"/>
      <c r="D429" s="1"/>
      <c r="E429" s="1"/>
      <c r="F429" s="1"/>
      <c r="G429" s="1"/>
      <c r="H429" s="1"/>
    </row>
    <row r="430" spans="3:8" x14ac:dyDescent="0.25">
      <c r="C430" s="1"/>
      <c r="D430" s="1"/>
      <c r="E430" s="1"/>
      <c r="F430" s="1"/>
      <c r="G430" s="1"/>
      <c r="H430" s="1"/>
    </row>
    <row r="431" spans="3:8" x14ac:dyDescent="0.25">
      <c r="C431" s="1"/>
      <c r="D431" s="1"/>
      <c r="E431" s="1"/>
      <c r="F431" s="1"/>
      <c r="G431" s="1"/>
      <c r="H431" s="1"/>
    </row>
    <row r="432" spans="3:8" x14ac:dyDescent="0.25">
      <c r="C432" s="1"/>
      <c r="D432" s="1"/>
      <c r="E432" s="1"/>
      <c r="F432" s="1"/>
      <c r="G432" s="1"/>
      <c r="H432" s="1"/>
    </row>
    <row r="433" spans="3:8" x14ac:dyDescent="0.25">
      <c r="C433" s="1"/>
      <c r="D433" s="1"/>
      <c r="E433" s="1"/>
      <c r="F433" s="1"/>
      <c r="G433" s="1"/>
      <c r="H433" s="1"/>
    </row>
    <row r="434" spans="3:8" x14ac:dyDescent="0.25">
      <c r="C434" s="1"/>
      <c r="D434" s="1"/>
      <c r="E434" s="1"/>
      <c r="F434" s="1"/>
      <c r="G434" s="1"/>
      <c r="H434" s="1"/>
    </row>
    <row r="435" spans="3:8" x14ac:dyDescent="0.25">
      <c r="C435" s="1"/>
      <c r="D435" s="1"/>
      <c r="E435" s="1"/>
      <c r="F435" s="1"/>
      <c r="G435" s="1"/>
      <c r="H435" s="1"/>
    </row>
    <row r="436" spans="3:8" x14ac:dyDescent="0.25">
      <c r="C436" s="1"/>
      <c r="D436" s="1"/>
      <c r="E436" s="1"/>
      <c r="F436" s="1"/>
      <c r="G436" s="1"/>
      <c r="H436" s="1"/>
    </row>
    <row r="437" spans="3:8" x14ac:dyDescent="0.25">
      <c r="C437" s="1"/>
      <c r="D437" s="1"/>
      <c r="E437" s="1"/>
      <c r="F437" s="1"/>
      <c r="G437" s="1"/>
      <c r="H437" s="1"/>
    </row>
    <row r="438" spans="3:8" x14ac:dyDescent="0.25">
      <c r="C438" s="1"/>
      <c r="D438" s="1"/>
      <c r="E438" s="1"/>
      <c r="F438" s="1"/>
      <c r="G438" s="1"/>
      <c r="H438" s="1"/>
    </row>
    <row r="439" spans="3:8" x14ac:dyDescent="0.25">
      <c r="C439" s="1"/>
      <c r="D439" s="1"/>
      <c r="E439" s="1"/>
      <c r="F439" s="1"/>
      <c r="G439" s="1"/>
      <c r="H439" s="1"/>
    </row>
    <row r="440" spans="3:8" x14ac:dyDescent="0.25">
      <c r="C440" s="1"/>
      <c r="D440" s="1"/>
      <c r="E440" s="1"/>
      <c r="F440" s="1"/>
      <c r="G440" s="1"/>
      <c r="H440" s="1"/>
    </row>
    <row r="441" spans="3:8" x14ac:dyDescent="0.25">
      <c r="C441" s="1"/>
      <c r="D441" s="1"/>
      <c r="E441" s="1"/>
      <c r="F441" s="1"/>
      <c r="G441" s="1"/>
      <c r="H441" s="1"/>
    </row>
    <row r="442" spans="3:8" x14ac:dyDescent="0.25">
      <c r="C442" s="1"/>
      <c r="D442" s="1"/>
      <c r="E442" s="1"/>
      <c r="F442" s="1"/>
      <c r="G442" s="1"/>
      <c r="H442" s="1"/>
    </row>
    <row r="443" spans="3:8" x14ac:dyDescent="0.25">
      <c r="C443" s="1"/>
      <c r="D443" s="1"/>
      <c r="E443" s="1"/>
      <c r="F443" s="1"/>
      <c r="G443" s="1"/>
      <c r="H443" s="1"/>
    </row>
    <row r="444" spans="3:8" x14ac:dyDescent="0.25">
      <c r="C444" s="1"/>
      <c r="D444" s="1"/>
      <c r="E444" s="1"/>
      <c r="F444" s="1"/>
      <c r="G444" s="1"/>
      <c r="H444" s="1"/>
    </row>
    <row r="445" spans="3:8" x14ac:dyDescent="0.25">
      <c r="C445" s="1"/>
      <c r="D445" s="1"/>
      <c r="E445" s="1"/>
      <c r="F445" s="1"/>
      <c r="G445" s="1"/>
      <c r="H445" s="1"/>
    </row>
    <row r="446" spans="3:8" x14ac:dyDescent="0.25">
      <c r="C446" s="1"/>
      <c r="D446" s="1"/>
      <c r="E446" s="1"/>
      <c r="F446" s="1"/>
      <c r="G446" s="1"/>
      <c r="H446" s="1"/>
    </row>
    <row r="447" spans="3:8" x14ac:dyDescent="0.25">
      <c r="C447" s="1"/>
      <c r="D447" s="1"/>
      <c r="E447" s="1"/>
      <c r="F447" s="1"/>
      <c r="G447" s="1"/>
      <c r="H447" s="1"/>
    </row>
    <row r="448" spans="3:8" x14ac:dyDescent="0.25">
      <c r="C448" s="1"/>
      <c r="D448" s="1"/>
      <c r="E448" s="1"/>
      <c r="F448" s="1"/>
      <c r="G448" s="1"/>
      <c r="H448" s="1"/>
    </row>
    <row r="449" spans="3:8" x14ac:dyDescent="0.25">
      <c r="C449" s="1"/>
      <c r="D449" s="1"/>
      <c r="E449" s="1"/>
      <c r="F449" s="1"/>
      <c r="G449" s="1"/>
      <c r="H449" s="1"/>
    </row>
    <row r="450" spans="3:8" x14ac:dyDescent="0.25">
      <c r="C450" s="1"/>
      <c r="D450" s="1"/>
      <c r="E450" s="1"/>
      <c r="F450" s="1"/>
      <c r="G450" s="1"/>
      <c r="H450" s="1"/>
    </row>
    <row r="451" spans="3:8" x14ac:dyDescent="0.25">
      <c r="C451" s="1"/>
      <c r="D451" s="1"/>
      <c r="E451" s="1"/>
      <c r="F451" s="1"/>
      <c r="G451" s="1"/>
      <c r="H451" s="1"/>
    </row>
    <row r="452" spans="3:8" x14ac:dyDescent="0.25">
      <c r="C452" s="1"/>
      <c r="D452" s="1"/>
      <c r="E452" s="1"/>
      <c r="F452" s="1"/>
      <c r="G452" s="1"/>
      <c r="H452" s="1"/>
    </row>
    <row r="453" spans="3:8" x14ac:dyDescent="0.25">
      <c r="C453" s="1"/>
      <c r="D453" s="1"/>
      <c r="E453" s="1"/>
      <c r="F453" s="1"/>
      <c r="G453" s="1"/>
      <c r="H453" s="1"/>
    </row>
    <row r="454" spans="3:8" x14ac:dyDescent="0.25">
      <c r="C454" s="1"/>
      <c r="D454" s="1"/>
      <c r="E454" s="1"/>
      <c r="F454" s="1"/>
      <c r="G454" s="1"/>
      <c r="H454" s="1"/>
    </row>
    <row r="455" spans="3:8" x14ac:dyDescent="0.25">
      <c r="C455" s="1"/>
      <c r="D455" s="1"/>
      <c r="E455" s="1"/>
      <c r="F455" s="1"/>
      <c r="G455" s="1"/>
      <c r="H455" s="1"/>
    </row>
    <row r="456" spans="3:8" x14ac:dyDescent="0.25">
      <c r="C456" s="1"/>
      <c r="D456" s="1"/>
      <c r="E456" s="1"/>
      <c r="F456" s="1"/>
      <c r="G456" s="1"/>
      <c r="H456" s="1"/>
    </row>
    <row r="457" spans="3:8" x14ac:dyDescent="0.25">
      <c r="C457" s="1"/>
      <c r="D457" s="1"/>
      <c r="E457" s="1"/>
      <c r="F457" s="1"/>
      <c r="G457" s="1"/>
      <c r="H457" s="1"/>
    </row>
    <row r="458" spans="3:8" x14ac:dyDescent="0.25">
      <c r="C458" s="1"/>
      <c r="D458" s="1"/>
      <c r="E458" s="1"/>
      <c r="F458" s="1"/>
      <c r="G458" s="1"/>
      <c r="H458" s="1"/>
    </row>
    <row r="459" spans="3:8" x14ac:dyDescent="0.25">
      <c r="C459" s="1"/>
      <c r="D459" s="1"/>
      <c r="E459" s="1"/>
      <c r="F459" s="1"/>
      <c r="G459" s="1"/>
      <c r="H459" s="1"/>
    </row>
    <row r="460" spans="3:8" x14ac:dyDescent="0.25">
      <c r="C460" s="1"/>
      <c r="D460" s="1"/>
      <c r="E460" s="1"/>
      <c r="F460" s="1"/>
      <c r="G460" s="1"/>
      <c r="H460" s="1"/>
    </row>
    <row r="461" spans="3:8" x14ac:dyDescent="0.25">
      <c r="C461" s="1"/>
      <c r="D461" s="1"/>
      <c r="E461" s="1"/>
      <c r="F461" s="1"/>
      <c r="G461" s="1"/>
      <c r="H461" s="1"/>
    </row>
    <row r="462" spans="3:8" x14ac:dyDescent="0.25">
      <c r="C462" s="1"/>
      <c r="D462" s="1"/>
      <c r="E462" s="1"/>
      <c r="F462" s="1"/>
      <c r="G462" s="1"/>
      <c r="H462" s="1"/>
    </row>
    <row r="463" spans="3:8" x14ac:dyDescent="0.25">
      <c r="C463" s="1"/>
      <c r="D463" s="1"/>
      <c r="E463" s="1"/>
      <c r="F463" s="1"/>
      <c r="G463" s="1"/>
      <c r="H463" s="1"/>
    </row>
    <row r="464" spans="3:8" x14ac:dyDescent="0.25">
      <c r="C464" s="1"/>
      <c r="D464" s="1"/>
      <c r="E464" s="1"/>
      <c r="F464" s="1"/>
      <c r="G464" s="1"/>
      <c r="H464" s="1"/>
    </row>
    <row r="465" spans="3:8" x14ac:dyDescent="0.25">
      <c r="C465" s="1"/>
      <c r="D465" s="1"/>
      <c r="E465" s="1"/>
      <c r="F465" s="1"/>
      <c r="G465" s="1"/>
      <c r="H465" s="1"/>
    </row>
    <row r="466" spans="3:8" x14ac:dyDescent="0.25">
      <c r="C466" s="1"/>
      <c r="D466" s="1"/>
      <c r="E466" s="1"/>
      <c r="F466" s="1"/>
      <c r="G466" s="1"/>
      <c r="H466" s="1"/>
    </row>
    <row r="467" spans="3:8" x14ac:dyDescent="0.25">
      <c r="C467" s="1"/>
      <c r="D467" s="1"/>
      <c r="E467" s="1"/>
      <c r="F467" s="1"/>
      <c r="G467" s="1"/>
      <c r="H467" s="1"/>
    </row>
    <row r="468" spans="3:8" x14ac:dyDescent="0.25">
      <c r="C468" s="1"/>
      <c r="D468" s="1"/>
      <c r="E468" s="1"/>
      <c r="F468" s="1"/>
      <c r="G468" s="1"/>
      <c r="H468" s="1"/>
    </row>
    <row r="469" spans="3:8" x14ac:dyDescent="0.25">
      <c r="C469" s="1"/>
      <c r="D469" s="1"/>
      <c r="E469" s="1"/>
      <c r="F469" s="1"/>
      <c r="G469" s="1"/>
      <c r="H469" s="1"/>
    </row>
    <row r="470" spans="3:8" x14ac:dyDescent="0.25">
      <c r="C470" s="1"/>
      <c r="D470" s="1"/>
      <c r="E470" s="1"/>
      <c r="F470" s="1"/>
      <c r="G470" s="1"/>
      <c r="H470" s="1"/>
    </row>
    <row r="471" spans="3:8" x14ac:dyDescent="0.25">
      <c r="C471" s="1"/>
      <c r="D471" s="1"/>
      <c r="E471" s="1"/>
      <c r="F471" s="1"/>
      <c r="G471" s="1"/>
      <c r="H471" s="1"/>
    </row>
    <row r="472" spans="3:8" x14ac:dyDescent="0.25">
      <c r="C472" s="1"/>
      <c r="D472" s="1"/>
      <c r="E472" s="1"/>
      <c r="F472" s="1"/>
      <c r="G472" s="1"/>
      <c r="H472" s="1"/>
    </row>
    <row r="473" spans="3:8" x14ac:dyDescent="0.25">
      <c r="C473" s="1"/>
      <c r="D473" s="1"/>
      <c r="E473" s="1"/>
      <c r="F473" s="1"/>
      <c r="G473" s="1"/>
      <c r="H473" s="1"/>
    </row>
    <row r="474" spans="3:8" x14ac:dyDescent="0.25">
      <c r="C474" s="1"/>
      <c r="D474" s="1"/>
      <c r="E474" s="1"/>
      <c r="F474" s="1"/>
      <c r="G474" s="1"/>
      <c r="H474" s="1"/>
    </row>
    <row r="475" spans="3:8" x14ac:dyDescent="0.25">
      <c r="C475" s="1"/>
      <c r="D475" s="1"/>
      <c r="E475" s="1"/>
      <c r="F475" s="1"/>
      <c r="G475" s="1"/>
      <c r="H475" s="1"/>
    </row>
    <row r="476" spans="3:8" x14ac:dyDescent="0.25">
      <c r="C476" s="1"/>
      <c r="D476" s="1"/>
      <c r="E476" s="1"/>
      <c r="F476" s="1"/>
      <c r="G476" s="1"/>
      <c r="H476" s="1"/>
    </row>
    <row r="477" spans="3:8" x14ac:dyDescent="0.25">
      <c r="C477" s="1"/>
      <c r="D477" s="1"/>
      <c r="E477" s="1"/>
      <c r="F477" s="1"/>
      <c r="G477" s="1"/>
      <c r="H477" s="1"/>
    </row>
    <row r="478" spans="3:8" x14ac:dyDescent="0.25">
      <c r="C478" s="1"/>
      <c r="D478" s="1"/>
      <c r="E478" s="1"/>
      <c r="F478" s="1"/>
      <c r="G478" s="1"/>
      <c r="H478" s="1"/>
    </row>
    <row r="479" spans="3:8" x14ac:dyDescent="0.25">
      <c r="C479" s="1"/>
      <c r="D479" s="1"/>
      <c r="E479" s="1"/>
      <c r="F479" s="1"/>
      <c r="G479" s="1"/>
      <c r="H479" s="1"/>
    </row>
    <row r="480" spans="3:8" x14ac:dyDescent="0.25">
      <c r="C480" s="1"/>
      <c r="D480" s="1"/>
      <c r="E480" s="1"/>
      <c r="F480" s="1"/>
      <c r="G480" s="1"/>
      <c r="H480" s="1"/>
    </row>
    <row r="481" spans="3:8" x14ac:dyDescent="0.25">
      <c r="C481" s="1"/>
      <c r="D481" s="1"/>
      <c r="E481" s="1"/>
      <c r="F481" s="1"/>
      <c r="G481" s="1"/>
      <c r="H481" s="1"/>
    </row>
    <row r="482" spans="3:8" x14ac:dyDescent="0.25">
      <c r="C482" s="1"/>
      <c r="D482" s="1"/>
      <c r="E482" s="1"/>
      <c r="F482" s="1"/>
      <c r="G482" s="1"/>
      <c r="H482" s="1"/>
    </row>
    <row r="483" spans="3:8" x14ac:dyDescent="0.25">
      <c r="C483" s="1"/>
      <c r="D483" s="1"/>
      <c r="E483" s="1"/>
      <c r="F483" s="1"/>
      <c r="G483" s="1"/>
      <c r="H483" s="1"/>
    </row>
    <row r="484" spans="3:8" x14ac:dyDescent="0.25">
      <c r="C484" s="1"/>
      <c r="D484" s="1"/>
      <c r="E484" s="1"/>
      <c r="F484" s="1"/>
      <c r="G484" s="1"/>
      <c r="H484" s="1"/>
    </row>
    <row r="485" spans="3:8" x14ac:dyDescent="0.25">
      <c r="C485" s="1"/>
      <c r="D485" s="1"/>
      <c r="E485" s="1"/>
      <c r="F485" s="1"/>
      <c r="G485" s="1"/>
      <c r="H485" s="1"/>
    </row>
    <row r="486" spans="3:8" x14ac:dyDescent="0.25">
      <c r="C486" s="1"/>
      <c r="D486" s="1"/>
      <c r="E486" s="1"/>
      <c r="F486" s="1"/>
      <c r="G486" s="1"/>
      <c r="H486" s="1"/>
    </row>
    <row r="487" spans="3:8" x14ac:dyDescent="0.25">
      <c r="C487" s="1"/>
      <c r="D487" s="1"/>
      <c r="E487" s="1"/>
      <c r="F487" s="1"/>
      <c r="G487" s="1"/>
      <c r="H487" s="1"/>
    </row>
    <row r="488" spans="3:8" x14ac:dyDescent="0.25">
      <c r="C488" s="1"/>
      <c r="D488" s="1"/>
      <c r="E488" s="1"/>
      <c r="F488" s="1"/>
      <c r="G488" s="1"/>
      <c r="H488" s="1"/>
    </row>
    <row r="489" spans="3:8" x14ac:dyDescent="0.25">
      <c r="C489" s="1"/>
      <c r="D489" s="1"/>
      <c r="E489" s="1"/>
      <c r="F489" s="1"/>
      <c r="G489" s="1"/>
      <c r="H489" s="1"/>
    </row>
    <row r="490" spans="3:8" x14ac:dyDescent="0.25">
      <c r="C490" s="1"/>
      <c r="D490" s="1"/>
      <c r="E490" s="1"/>
      <c r="F490" s="1"/>
      <c r="G490" s="1"/>
      <c r="H490" s="1"/>
    </row>
    <row r="491" spans="3:8" x14ac:dyDescent="0.25">
      <c r="C491" s="1"/>
      <c r="D491" s="1"/>
      <c r="E491" s="1"/>
      <c r="F491" s="1"/>
      <c r="G491" s="1"/>
      <c r="H491" s="1"/>
    </row>
    <row r="492" spans="3:8" x14ac:dyDescent="0.25">
      <c r="C492" s="1"/>
      <c r="D492" s="1"/>
      <c r="E492" s="1"/>
      <c r="F492" s="1"/>
      <c r="G492" s="1"/>
      <c r="H492" s="1"/>
    </row>
    <row r="493" spans="3:8" x14ac:dyDescent="0.25">
      <c r="C493" s="1"/>
      <c r="D493" s="1"/>
      <c r="E493" s="1"/>
      <c r="F493" s="1"/>
      <c r="G493" s="1"/>
      <c r="H493" s="1"/>
    </row>
    <row r="494" spans="3:8" x14ac:dyDescent="0.25">
      <c r="C494" s="1"/>
      <c r="D494" s="1"/>
      <c r="E494" s="1"/>
      <c r="F494" s="1"/>
      <c r="G494" s="1"/>
      <c r="H494" s="1"/>
    </row>
    <row r="495" spans="3:8" x14ac:dyDescent="0.25">
      <c r="C495" s="1"/>
      <c r="D495" s="1"/>
      <c r="E495" s="1"/>
      <c r="F495" s="1"/>
      <c r="G495" s="1"/>
      <c r="H495" s="1"/>
    </row>
    <row r="496" spans="3:8" x14ac:dyDescent="0.25">
      <c r="C496" s="1"/>
      <c r="D496" s="1"/>
      <c r="E496" s="1"/>
      <c r="F496" s="1"/>
      <c r="G496" s="1"/>
      <c r="H496" s="1"/>
    </row>
    <row r="497" spans="3:8" x14ac:dyDescent="0.25">
      <c r="C497" s="1"/>
      <c r="D497" s="1"/>
      <c r="E497" s="1"/>
      <c r="F497" s="1"/>
      <c r="G497" s="1"/>
      <c r="H497" s="1"/>
    </row>
    <row r="498" spans="3:8" x14ac:dyDescent="0.25">
      <c r="C498" s="1"/>
      <c r="D498" s="1"/>
      <c r="E498" s="1"/>
      <c r="F498" s="1"/>
      <c r="G498" s="1"/>
      <c r="H498" s="1"/>
    </row>
    <row r="499" spans="3:8" x14ac:dyDescent="0.25">
      <c r="C499" s="1"/>
      <c r="D499" s="1"/>
      <c r="E499" s="1"/>
      <c r="F499" s="1"/>
      <c r="G499" s="1"/>
      <c r="H499" s="1"/>
    </row>
    <row r="500" spans="3:8" x14ac:dyDescent="0.25">
      <c r="C500" s="1"/>
      <c r="D500" s="1"/>
      <c r="E500" s="1"/>
      <c r="F500" s="1"/>
      <c r="G500" s="1"/>
      <c r="H500" s="1"/>
    </row>
    <row r="501" spans="3:8" x14ac:dyDescent="0.25">
      <c r="C501" s="1"/>
      <c r="D501" s="1"/>
      <c r="E501" s="1"/>
      <c r="F501" s="1"/>
      <c r="G501" s="1"/>
      <c r="H501" s="1"/>
    </row>
    <row r="502" spans="3:8" x14ac:dyDescent="0.25">
      <c r="C502" s="1"/>
      <c r="D502" s="1"/>
      <c r="E502" s="1"/>
      <c r="F502" s="1"/>
      <c r="G502" s="1"/>
      <c r="H502" s="1"/>
    </row>
    <row r="503" spans="3:8" x14ac:dyDescent="0.25">
      <c r="C503" s="1"/>
      <c r="D503" s="1"/>
      <c r="E503" s="1"/>
      <c r="F503" s="1"/>
      <c r="G503" s="1"/>
      <c r="H503" s="1"/>
    </row>
    <row r="504" spans="3:8" x14ac:dyDescent="0.25">
      <c r="C504" s="1"/>
      <c r="D504" s="1"/>
      <c r="E504" s="1"/>
      <c r="F504" s="1"/>
      <c r="G504" s="1"/>
      <c r="H504" s="1"/>
    </row>
    <row r="505" spans="3:8" x14ac:dyDescent="0.25">
      <c r="C505" s="1"/>
      <c r="D505" s="1"/>
      <c r="E505" s="1"/>
      <c r="F505" s="1"/>
      <c r="G505" s="1"/>
      <c r="H505" s="1"/>
    </row>
    <row r="506" spans="3:8" x14ac:dyDescent="0.25">
      <c r="C506" s="1"/>
      <c r="D506" s="1"/>
      <c r="E506" s="1"/>
      <c r="F506" s="1"/>
      <c r="G506" s="1"/>
      <c r="H506" s="1"/>
    </row>
    <row r="507" spans="3:8" x14ac:dyDescent="0.25">
      <c r="C507" s="1"/>
      <c r="D507" s="1"/>
      <c r="E507" s="1"/>
      <c r="F507" s="1"/>
      <c r="G507" s="1"/>
      <c r="H507" s="1"/>
    </row>
    <row r="508" spans="3:8" x14ac:dyDescent="0.25">
      <c r="C508" s="1"/>
      <c r="D508" s="1"/>
      <c r="E508" s="1"/>
      <c r="F508" s="1"/>
      <c r="G508" s="1"/>
      <c r="H508" s="1"/>
    </row>
    <row r="509" spans="3:8" x14ac:dyDescent="0.25">
      <c r="C509" s="1"/>
      <c r="D509" s="1"/>
      <c r="E509" s="1"/>
      <c r="F509" s="1"/>
      <c r="G509" s="1"/>
      <c r="H509" s="1"/>
    </row>
    <row r="510" spans="3:8" x14ac:dyDescent="0.25">
      <c r="C510" s="1"/>
      <c r="D510" s="1"/>
      <c r="E510" s="1"/>
      <c r="F510" s="1"/>
      <c r="G510" s="1"/>
      <c r="H510" s="1"/>
    </row>
    <row r="511" spans="3:8" x14ac:dyDescent="0.25">
      <c r="C511" s="1"/>
      <c r="D511" s="1"/>
      <c r="E511" s="1"/>
      <c r="F511" s="1"/>
      <c r="G511" s="1"/>
      <c r="H511" s="1"/>
    </row>
    <row r="512" spans="3:8" x14ac:dyDescent="0.25">
      <c r="C512" s="1"/>
      <c r="D512" s="1"/>
      <c r="E512" s="1"/>
      <c r="F512" s="1"/>
      <c r="G512" s="1"/>
      <c r="H512" s="1"/>
    </row>
    <row r="513" spans="3:8" x14ac:dyDescent="0.25">
      <c r="C513" s="1"/>
      <c r="D513" s="1"/>
      <c r="E513" s="1"/>
      <c r="F513" s="1"/>
      <c r="G513" s="1"/>
      <c r="H513" s="1"/>
    </row>
    <row r="514" spans="3:8" x14ac:dyDescent="0.25">
      <c r="C514" s="1"/>
      <c r="D514" s="1"/>
      <c r="E514" s="1"/>
      <c r="F514" s="1"/>
      <c r="G514" s="1"/>
      <c r="H514" s="1"/>
    </row>
    <row r="515" spans="3:8" x14ac:dyDescent="0.25">
      <c r="C515" s="1"/>
      <c r="D515" s="1"/>
      <c r="E515" s="1"/>
      <c r="F515" s="1"/>
      <c r="G515" s="1"/>
      <c r="H515" s="1"/>
    </row>
    <row r="516" spans="3:8" x14ac:dyDescent="0.25">
      <c r="C516" s="1"/>
      <c r="D516" s="1"/>
      <c r="E516" s="1"/>
      <c r="F516" s="1"/>
      <c r="G516" s="1"/>
      <c r="H516" s="1"/>
    </row>
    <row r="517" spans="3:8" x14ac:dyDescent="0.25">
      <c r="C517" s="1"/>
      <c r="D517" s="1"/>
      <c r="E517" s="1"/>
      <c r="F517" s="1"/>
      <c r="G517" s="1"/>
      <c r="H517" s="1"/>
    </row>
    <row r="518" spans="3:8" x14ac:dyDescent="0.25">
      <c r="C518" s="1"/>
      <c r="D518" s="1"/>
      <c r="E518" s="1"/>
      <c r="F518" s="1"/>
      <c r="G518" s="1"/>
      <c r="H518" s="1"/>
    </row>
    <row r="519" spans="3:8" x14ac:dyDescent="0.25">
      <c r="C519" s="1"/>
      <c r="D519" s="1"/>
      <c r="E519" s="1"/>
      <c r="F519" s="1"/>
      <c r="G519" s="1"/>
      <c r="H519" s="1"/>
    </row>
    <row r="520" spans="3:8" x14ac:dyDescent="0.25">
      <c r="C520" s="1"/>
      <c r="D520" s="1"/>
      <c r="E520" s="1"/>
      <c r="F520" s="1"/>
      <c r="G520" s="1"/>
      <c r="H520" s="1"/>
    </row>
    <row r="521" spans="3:8" x14ac:dyDescent="0.25">
      <c r="C521" s="1"/>
      <c r="D521" s="1"/>
      <c r="E521" s="1"/>
      <c r="F521" s="1"/>
      <c r="G521" s="1"/>
      <c r="H521" s="1"/>
    </row>
    <row r="522" spans="3:8" x14ac:dyDescent="0.25">
      <c r="C522" s="1"/>
      <c r="D522" s="1"/>
      <c r="E522" s="1"/>
      <c r="F522" s="1"/>
      <c r="G522" s="1"/>
      <c r="H522" s="1"/>
    </row>
    <row r="523" spans="3:8" x14ac:dyDescent="0.25">
      <c r="C523" s="1"/>
      <c r="D523" s="1"/>
      <c r="E523" s="1"/>
      <c r="F523" s="1"/>
      <c r="G523" s="1"/>
      <c r="H523" s="1"/>
    </row>
    <row r="524" spans="3:8" x14ac:dyDescent="0.25">
      <c r="C524" s="1"/>
      <c r="D524" s="1"/>
      <c r="E524" s="1"/>
      <c r="F524" s="1"/>
      <c r="G524" s="1"/>
      <c r="H524" s="1"/>
    </row>
    <row r="525" spans="3:8" x14ac:dyDescent="0.25">
      <c r="C525" s="1"/>
      <c r="D525" s="1"/>
      <c r="E525" s="1"/>
      <c r="F525" s="1"/>
      <c r="G525" s="1"/>
      <c r="H525" s="1"/>
    </row>
    <row r="526" spans="3:8" x14ac:dyDescent="0.25">
      <c r="C526" s="1"/>
      <c r="D526" s="1"/>
      <c r="E526" s="1"/>
      <c r="F526" s="1"/>
      <c r="G526" s="1"/>
      <c r="H526" s="1"/>
    </row>
    <row r="527" spans="3:8" x14ac:dyDescent="0.25">
      <c r="C527" s="1"/>
      <c r="D527" s="1"/>
      <c r="E527" s="1"/>
      <c r="F527" s="1"/>
      <c r="G527" s="1"/>
      <c r="H527" s="1"/>
    </row>
    <row r="528" spans="3:8" x14ac:dyDescent="0.25">
      <c r="C528" s="1"/>
      <c r="D528" s="1"/>
      <c r="E528" s="1"/>
      <c r="F528" s="1"/>
      <c r="G528" s="1"/>
      <c r="H528" s="1"/>
    </row>
    <row r="529" spans="3:8" x14ac:dyDescent="0.25">
      <c r="C529" s="1"/>
      <c r="D529" s="1"/>
      <c r="E529" s="1"/>
      <c r="F529" s="1"/>
      <c r="G529" s="1"/>
      <c r="H529" s="1"/>
    </row>
    <row r="530" spans="3:8" x14ac:dyDescent="0.25">
      <c r="C530" s="1"/>
      <c r="D530" s="1"/>
      <c r="E530" s="1"/>
      <c r="F530" s="1"/>
      <c r="G530" s="1"/>
      <c r="H530" s="1"/>
    </row>
    <row r="531" spans="3:8" x14ac:dyDescent="0.25">
      <c r="C531" s="1"/>
      <c r="D531" s="1"/>
      <c r="E531" s="1"/>
      <c r="F531" s="1"/>
      <c r="G531" s="1"/>
      <c r="H531" s="1"/>
    </row>
    <row r="532" spans="3:8" x14ac:dyDescent="0.25">
      <c r="C532" s="1"/>
      <c r="D532" s="1"/>
      <c r="E532" s="1"/>
      <c r="F532" s="1"/>
      <c r="G532" s="1"/>
      <c r="H532" s="1"/>
    </row>
    <row r="533" spans="3:8" x14ac:dyDescent="0.25">
      <c r="C533" s="1"/>
      <c r="D533" s="1"/>
      <c r="E533" s="1"/>
      <c r="F533" s="1"/>
      <c r="G533" s="1"/>
      <c r="H533" s="1"/>
    </row>
    <row r="534" spans="3:8" x14ac:dyDescent="0.25">
      <c r="C534" s="1"/>
      <c r="D534" s="1"/>
      <c r="E534" s="1"/>
      <c r="F534" s="1"/>
      <c r="G534" s="1"/>
      <c r="H534" s="1"/>
    </row>
    <row r="535" spans="3:8" x14ac:dyDescent="0.25">
      <c r="C535" s="1"/>
      <c r="D535" s="1"/>
      <c r="E535" s="1"/>
      <c r="F535" s="1"/>
      <c r="G535" s="1"/>
      <c r="H535" s="1"/>
    </row>
    <row r="536" spans="3:8" x14ac:dyDescent="0.25">
      <c r="C536" s="1"/>
      <c r="D536" s="1"/>
      <c r="E536" s="1"/>
      <c r="F536" s="1"/>
      <c r="G536" s="1"/>
      <c r="H536" s="1"/>
    </row>
    <row r="537" spans="3:8" x14ac:dyDescent="0.25">
      <c r="C537" s="1"/>
      <c r="D537" s="1"/>
      <c r="E537" s="1"/>
      <c r="F537" s="1"/>
      <c r="G537" s="1"/>
      <c r="H537" s="1"/>
    </row>
    <row r="538" spans="3:8" x14ac:dyDescent="0.25">
      <c r="C538" s="1"/>
      <c r="D538" s="1"/>
      <c r="E538" s="1"/>
      <c r="F538" s="1"/>
      <c r="G538" s="1"/>
      <c r="H538" s="1"/>
    </row>
    <row r="539" spans="3:8" x14ac:dyDescent="0.25">
      <c r="C539" s="1"/>
      <c r="D539" s="1"/>
      <c r="E539" s="1"/>
      <c r="F539" s="1"/>
      <c r="G539" s="1"/>
      <c r="H539" s="1"/>
    </row>
    <row r="540" spans="3:8" x14ac:dyDescent="0.25">
      <c r="C540" s="1"/>
      <c r="D540" s="1"/>
      <c r="E540" s="1"/>
      <c r="F540" s="1"/>
      <c r="G540" s="1"/>
      <c r="H540" s="1"/>
    </row>
    <row r="541" spans="3:8" x14ac:dyDescent="0.25">
      <c r="C541" s="1"/>
      <c r="D541" s="1"/>
      <c r="E541" s="1"/>
      <c r="F541" s="1"/>
      <c r="G541" s="1"/>
      <c r="H541" s="1"/>
    </row>
    <row r="542" spans="3:8" x14ac:dyDescent="0.25">
      <c r="C542" s="1"/>
      <c r="D542" s="1"/>
      <c r="E542" s="1"/>
      <c r="F542" s="1"/>
      <c r="G542" s="1"/>
      <c r="H542" s="1"/>
    </row>
    <row r="543" spans="3:8" x14ac:dyDescent="0.25">
      <c r="C543" s="1"/>
      <c r="D543" s="1"/>
      <c r="E543" s="1"/>
      <c r="F543" s="1"/>
      <c r="G543" s="1"/>
      <c r="H543" s="1"/>
    </row>
    <row r="544" spans="3:8" x14ac:dyDescent="0.25">
      <c r="C544" s="1"/>
      <c r="D544" s="1"/>
      <c r="E544" s="1"/>
      <c r="F544" s="1"/>
      <c r="G544" s="1"/>
      <c r="H544" s="1"/>
    </row>
    <row r="545" spans="3:8" x14ac:dyDescent="0.25">
      <c r="C545" s="1"/>
      <c r="D545" s="1"/>
      <c r="E545" s="1"/>
      <c r="F545" s="1"/>
      <c r="G545" s="1"/>
      <c r="H545" s="1"/>
    </row>
    <row r="546" spans="3:8" x14ac:dyDescent="0.25">
      <c r="C546" s="1"/>
      <c r="D546" s="1"/>
      <c r="E546" s="1"/>
      <c r="F546" s="1"/>
      <c r="G546" s="1"/>
      <c r="H546" s="1"/>
    </row>
    <row r="547" spans="3:8" x14ac:dyDescent="0.25">
      <c r="C547" s="1"/>
      <c r="D547" s="1"/>
      <c r="E547" s="1"/>
      <c r="F547" s="1"/>
      <c r="G547" s="1"/>
      <c r="H547" s="1"/>
    </row>
    <row r="548" spans="3:8" x14ac:dyDescent="0.25">
      <c r="C548" s="1"/>
      <c r="D548" s="1"/>
      <c r="E548" s="1"/>
      <c r="F548" s="1"/>
      <c r="G548" s="1"/>
      <c r="H548" s="1"/>
    </row>
    <row r="549" spans="3:8" x14ac:dyDescent="0.25">
      <c r="C549" s="1"/>
      <c r="D549" s="1"/>
      <c r="E549" s="1"/>
      <c r="F549" s="1"/>
      <c r="G549" s="1"/>
      <c r="H549" s="1"/>
    </row>
    <row r="550" spans="3:8" x14ac:dyDescent="0.25">
      <c r="C550" s="1"/>
      <c r="D550" s="1"/>
      <c r="E550" s="1"/>
      <c r="F550" s="1"/>
      <c r="G550" s="1"/>
      <c r="H550" s="1"/>
    </row>
    <row r="551" spans="3:8" x14ac:dyDescent="0.25">
      <c r="C551" s="1"/>
      <c r="D551" s="1"/>
      <c r="E551" s="1"/>
      <c r="F551" s="1"/>
      <c r="G551" s="1"/>
      <c r="H551" s="1"/>
    </row>
    <row r="552" spans="3:8" x14ac:dyDescent="0.25">
      <c r="C552" s="1"/>
      <c r="D552" s="1"/>
      <c r="E552" s="1"/>
      <c r="F552" s="1"/>
      <c r="G552" s="1"/>
      <c r="H552" s="1"/>
    </row>
    <row r="553" spans="3:8" x14ac:dyDescent="0.25">
      <c r="C553" s="1"/>
      <c r="D553" s="1"/>
      <c r="E553" s="1"/>
      <c r="F553" s="1"/>
      <c r="G553" s="1"/>
      <c r="H553" s="1"/>
    </row>
    <row r="554" spans="3:8" x14ac:dyDescent="0.25">
      <c r="C554" s="1"/>
      <c r="D554" s="1"/>
      <c r="E554" s="1"/>
      <c r="F554" s="1"/>
      <c r="G554" s="1"/>
      <c r="H554" s="1"/>
    </row>
    <row r="555" spans="3:8" x14ac:dyDescent="0.25">
      <c r="C555" s="1"/>
      <c r="D555" s="1"/>
      <c r="E555" s="1"/>
      <c r="F555" s="1"/>
      <c r="G555" s="1"/>
      <c r="H555" s="1"/>
    </row>
    <row r="556" spans="3:8" x14ac:dyDescent="0.25">
      <c r="C556" s="1"/>
      <c r="D556" s="1"/>
      <c r="E556" s="1"/>
      <c r="F556" s="1"/>
      <c r="G556" s="1"/>
      <c r="H556" s="1"/>
    </row>
    <row r="557" spans="3:8" x14ac:dyDescent="0.25">
      <c r="C557" s="1"/>
      <c r="D557" s="1"/>
      <c r="E557" s="1"/>
      <c r="F557" s="1"/>
      <c r="G557" s="1"/>
      <c r="H557" s="1"/>
    </row>
    <row r="558" spans="3:8" x14ac:dyDescent="0.25">
      <c r="C558" s="1"/>
      <c r="D558" s="1"/>
      <c r="E558" s="1"/>
      <c r="F558" s="1"/>
      <c r="G558" s="1"/>
      <c r="H558" s="1"/>
    </row>
    <row r="559" spans="3:8" x14ac:dyDescent="0.25">
      <c r="C559" s="1"/>
      <c r="D559" s="1"/>
      <c r="E559" s="1"/>
      <c r="F559" s="1"/>
      <c r="G559" s="1"/>
      <c r="H559" s="1"/>
    </row>
    <row r="560" spans="3:8" x14ac:dyDescent="0.25">
      <c r="C560" s="1"/>
      <c r="D560" s="1"/>
      <c r="E560" s="1"/>
      <c r="F560" s="1"/>
      <c r="G560" s="1"/>
      <c r="H560" s="1"/>
    </row>
    <row r="561" spans="3:8" x14ac:dyDescent="0.25">
      <c r="C561" s="1"/>
      <c r="D561" s="1"/>
      <c r="E561" s="1"/>
      <c r="F561" s="1"/>
      <c r="G561" s="1"/>
      <c r="H561" s="1"/>
    </row>
    <row r="562" spans="3:8" x14ac:dyDescent="0.25">
      <c r="C562" s="1"/>
      <c r="D562" s="1"/>
      <c r="E562" s="1"/>
      <c r="F562" s="1"/>
      <c r="G562" s="1"/>
      <c r="H562" s="1"/>
    </row>
    <row r="563" spans="3:8" x14ac:dyDescent="0.25">
      <c r="C563" s="1"/>
      <c r="D563" s="1"/>
      <c r="E563" s="1"/>
      <c r="F563" s="1"/>
      <c r="G563" s="1"/>
      <c r="H563" s="1"/>
    </row>
    <row r="564" spans="3:8" x14ac:dyDescent="0.25">
      <c r="C564" s="1"/>
      <c r="D564" s="1"/>
      <c r="E564" s="1"/>
      <c r="F564" s="1"/>
      <c r="G564" s="1"/>
      <c r="H564" s="1"/>
    </row>
    <row r="565" spans="3:8" x14ac:dyDescent="0.25">
      <c r="C565" s="1"/>
      <c r="D565" s="1"/>
      <c r="E565" s="1"/>
      <c r="F565" s="1"/>
      <c r="G565" s="1"/>
      <c r="H565" s="1"/>
    </row>
    <row r="566" spans="3:8" x14ac:dyDescent="0.25">
      <c r="C566" s="1"/>
      <c r="D566" s="1"/>
      <c r="E566" s="1"/>
      <c r="F566" s="1"/>
      <c r="G566" s="1"/>
      <c r="H566" s="1"/>
    </row>
    <row r="567" spans="3:8" x14ac:dyDescent="0.25">
      <c r="C567" s="1"/>
      <c r="D567" s="1"/>
      <c r="E567" s="1"/>
      <c r="F567" s="1"/>
      <c r="G567" s="1"/>
      <c r="H567" s="1"/>
    </row>
    <row r="568" spans="3:8" x14ac:dyDescent="0.25">
      <c r="C568" s="1"/>
      <c r="D568" s="1"/>
      <c r="E568" s="1"/>
      <c r="F568" s="1"/>
      <c r="G568" s="1"/>
      <c r="H568" s="1"/>
    </row>
    <row r="569" spans="3:8" x14ac:dyDescent="0.25">
      <c r="C569" s="1"/>
      <c r="D569" s="1"/>
      <c r="E569" s="1"/>
      <c r="F569" s="1"/>
      <c r="G569" s="1"/>
      <c r="H569" s="1"/>
    </row>
    <row r="570" spans="3:8" x14ac:dyDescent="0.25">
      <c r="C570" s="1"/>
      <c r="D570" s="1"/>
      <c r="E570" s="1"/>
      <c r="F570" s="1"/>
      <c r="G570" s="1"/>
      <c r="H570" s="1"/>
    </row>
    <row r="571" spans="3:8" x14ac:dyDescent="0.25">
      <c r="C571" s="1"/>
      <c r="D571" s="1"/>
      <c r="E571" s="1"/>
      <c r="F571" s="1"/>
      <c r="G571" s="1"/>
      <c r="H571" s="1"/>
    </row>
    <row r="572" spans="3:8" x14ac:dyDescent="0.25">
      <c r="C572" s="1"/>
      <c r="D572" s="1"/>
      <c r="E572" s="1"/>
      <c r="F572" s="1"/>
      <c r="G572" s="1"/>
      <c r="H572" s="1"/>
    </row>
    <row r="573" spans="3:8" x14ac:dyDescent="0.25">
      <c r="C573" s="1"/>
      <c r="D573" s="1"/>
      <c r="E573" s="1"/>
      <c r="F573" s="1"/>
      <c r="G573" s="1"/>
      <c r="H573" s="1"/>
    </row>
    <row r="574" spans="3:8" x14ac:dyDescent="0.25">
      <c r="C574" s="1"/>
      <c r="D574" s="1"/>
      <c r="E574" s="1"/>
      <c r="F574" s="1"/>
      <c r="G574" s="1"/>
      <c r="H574" s="1"/>
    </row>
    <row r="575" spans="3:8" x14ac:dyDescent="0.25">
      <c r="C575" s="1"/>
      <c r="D575" s="1"/>
      <c r="E575" s="1"/>
      <c r="F575" s="1"/>
      <c r="G575" s="1"/>
      <c r="H575" s="1"/>
    </row>
    <row r="576" spans="3:8" x14ac:dyDescent="0.25">
      <c r="C576" s="1"/>
      <c r="D576" s="1"/>
      <c r="E576" s="1"/>
      <c r="F576" s="1"/>
      <c r="G576" s="1"/>
      <c r="H576" s="1"/>
    </row>
    <row r="577" spans="3:8" x14ac:dyDescent="0.25">
      <c r="C577" s="1"/>
      <c r="D577" s="1"/>
      <c r="E577" s="1"/>
      <c r="F577" s="1"/>
      <c r="G577" s="1"/>
      <c r="H577" s="1"/>
    </row>
    <row r="578" spans="3:8" x14ac:dyDescent="0.25">
      <c r="C578" s="1"/>
      <c r="D578" s="1"/>
      <c r="E578" s="1"/>
      <c r="F578" s="1"/>
      <c r="G578" s="1"/>
      <c r="H578" s="1"/>
    </row>
    <row r="579" spans="3:8" x14ac:dyDescent="0.25">
      <c r="C579" s="1"/>
      <c r="D579" s="1"/>
      <c r="E579" s="1"/>
      <c r="F579" s="1"/>
      <c r="G579" s="1"/>
      <c r="H579" s="1"/>
    </row>
    <row r="580" spans="3:8" x14ac:dyDescent="0.25">
      <c r="C580" s="1"/>
      <c r="D580" s="1"/>
      <c r="E580" s="1"/>
      <c r="F580" s="1"/>
      <c r="G580" s="1"/>
      <c r="H580" s="1"/>
    </row>
    <row r="581" spans="3:8" x14ac:dyDescent="0.25">
      <c r="C581" s="1"/>
      <c r="D581" s="1"/>
      <c r="E581" s="1"/>
      <c r="F581" s="1"/>
      <c r="G581" s="1"/>
      <c r="H581" s="1"/>
    </row>
    <row r="582" spans="3:8" x14ac:dyDescent="0.25">
      <c r="C582" s="1"/>
      <c r="D582" s="1"/>
      <c r="E582" s="1"/>
      <c r="F582" s="1"/>
      <c r="G582" s="1"/>
      <c r="H582" s="1"/>
    </row>
    <row r="583" spans="3:8" x14ac:dyDescent="0.25">
      <c r="C583" s="1"/>
      <c r="D583" s="1"/>
      <c r="E583" s="1"/>
      <c r="F583" s="1"/>
      <c r="G583" s="1"/>
      <c r="H583" s="1"/>
    </row>
    <row r="584" spans="3:8" x14ac:dyDescent="0.25">
      <c r="C584" s="1"/>
      <c r="D584" s="1"/>
      <c r="E584" s="1"/>
      <c r="F584" s="1"/>
      <c r="G584" s="1"/>
      <c r="H584" s="1"/>
    </row>
    <row r="585" spans="3:8" x14ac:dyDescent="0.25">
      <c r="C585" s="1"/>
      <c r="D585" s="1"/>
      <c r="E585" s="1"/>
      <c r="F585" s="1"/>
      <c r="G585" s="1"/>
      <c r="H585" s="1"/>
    </row>
    <row r="586" spans="3:8" x14ac:dyDescent="0.25">
      <c r="C586" s="1"/>
      <c r="D586" s="1"/>
      <c r="E586" s="1"/>
      <c r="F586" s="1"/>
      <c r="G586" s="1"/>
      <c r="H586" s="1"/>
    </row>
    <row r="587" spans="3:8" x14ac:dyDescent="0.25">
      <c r="C587" s="1"/>
      <c r="D587" s="1"/>
      <c r="E587" s="1"/>
      <c r="F587" s="1"/>
      <c r="G587" s="1"/>
      <c r="H587" s="1"/>
    </row>
    <row r="588" spans="3:8" x14ac:dyDescent="0.25">
      <c r="C588" s="1"/>
      <c r="D588" s="1"/>
      <c r="E588" s="1"/>
      <c r="F588" s="1"/>
      <c r="G588" s="1"/>
      <c r="H588" s="1"/>
    </row>
    <row r="589" spans="3:8" x14ac:dyDescent="0.25">
      <c r="C589" s="1"/>
      <c r="D589" s="1"/>
      <c r="E589" s="1"/>
      <c r="F589" s="1"/>
      <c r="G589" s="1"/>
      <c r="H589" s="1"/>
    </row>
    <row r="590" spans="3:8" x14ac:dyDescent="0.25">
      <c r="C590" s="1"/>
      <c r="D590" s="1"/>
      <c r="E590" s="1"/>
      <c r="F590" s="1"/>
      <c r="G590" s="1"/>
      <c r="H590" s="1"/>
    </row>
    <row r="591" spans="3:8" x14ac:dyDescent="0.25">
      <c r="C591" s="1"/>
      <c r="D591" s="1"/>
      <c r="E591" s="1"/>
      <c r="F591" s="1"/>
      <c r="G591" s="1"/>
      <c r="H591" s="1"/>
    </row>
    <row r="592" spans="3:8" x14ac:dyDescent="0.25">
      <c r="C592" s="1"/>
      <c r="D592" s="1"/>
      <c r="E592" s="1"/>
      <c r="F592" s="1"/>
      <c r="G592" s="1"/>
      <c r="H592" s="1"/>
    </row>
    <row r="593" spans="3:8" x14ac:dyDescent="0.25">
      <c r="C593" s="1"/>
      <c r="D593" s="1"/>
      <c r="E593" s="1"/>
      <c r="F593" s="1"/>
      <c r="G593" s="1"/>
      <c r="H593" s="1"/>
    </row>
    <row r="594" spans="3:8" x14ac:dyDescent="0.25">
      <c r="C594" s="1"/>
      <c r="D594" s="1"/>
      <c r="E594" s="1"/>
      <c r="F594" s="1"/>
      <c r="G594" s="1"/>
      <c r="H594" s="1"/>
    </row>
    <row r="595" spans="3:8" x14ac:dyDescent="0.25">
      <c r="C595" s="1"/>
      <c r="D595" s="1"/>
      <c r="E595" s="1"/>
      <c r="F595" s="1"/>
      <c r="G595" s="1"/>
      <c r="H595" s="1"/>
    </row>
    <row r="596" spans="3:8" x14ac:dyDescent="0.25">
      <c r="C596" s="1"/>
      <c r="D596" s="1"/>
      <c r="E596" s="1"/>
      <c r="F596" s="1"/>
      <c r="G596" s="1"/>
      <c r="H596" s="1"/>
    </row>
    <row r="597" spans="3:8" x14ac:dyDescent="0.25">
      <c r="C597" s="1"/>
      <c r="D597" s="1"/>
      <c r="E597" s="1"/>
      <c r="F597" s="1"/>
      <c r="G597" s="1"/>
      <c r="H597" s="1"/>
    </row>
    <row r="598" spans="3:8" x14ac:dyDescent="0.25">
      <c r="C598" s="1"/>
      <c r="D598" s="1"/>
      <c r="E598" s="1"/>
      <c r="F598" s="1"/>
      <c r="G598" s="1"/>
      <c r="H598" s="1"/>
    </row>
    <row r="599" spans="3:8" x14ac:dyDescent="0.25">
      <c r="C599" s="1"/>
      <c r="D599" s="1"/>
      <c r="E599" s="1"/>
      <c r="F599" s="1"/>
      <c r="G599" s="1"/>
      <c r="H599" s="1"/>
    </row>
    <row r="600" spans="3:8" x14ac:dyDescent="0.25">
      <c r="C600" s="1"/>
      <c r="D600" s="1"/>
      <c r="E600" s="1"/>
      <c r="F600" s="1"/>
      <c r="G600" s="1"/>
      <c r="H600" s="1"/>
    </row>
    <row r="601" spans="3:8" x14ac:dyDescent="0.25">
      <c r="C601" s="1"/>
      <c r="D601" s="1"/>
      <c r="E601" s="1"/>
      <c r="F601" s="1"/>
      <c r="G601" s="1"/>
      <c r="H601" s="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73"/>
  <sheetViews>
    <sheetView workbookViewId="0">
      <selection activeCell="K29" sqref="K29"/>
    </sheetView>
  </sheetViews>
  <sheetFormatPr defaultRowHeight="15" x14ac:dyDescent="0.25"/>
  <sheetData>
    <row r="1" spans="1:12" x14ac:dyDescent="0.25">
      <c r="A1" t="s">
        <v>47</v>
      </c>
      <c r="B1" t="s">
        <v>15</v>
      </c>
      <c r="C1" t="s">
        <v>48</v>
      </c>
      <c r="D1" t="s">
        <v>49</v>
      </c>
      <c r="E1" t="s">
        <v>50</v>
      </c>
      <c r="F1" t="s">
        <v>51</v>
      </c>
      <c r="G1" t="s">
        <v>52</v>
      </c>
      <c r="L1" s="10"/>
    </row>
    <row r="2" spans="1:12" x14ac:dyDescent="0.25">
      <c r="A2" t="s">
        <v>0</v>
      </c>
      <c r="B2" t="s">
        <v>54</v>
      </c>
      <c r="C2" s="1">
        <v>1001.0593736305241</v>
      </c>
      <c r="D2" s="1">
        <v>1408.1270000000011</v>
      </c>
      <c r="E2" s="1">
        <v>1196.2729999999999</v>
      </c>
      <c r="F2" s="1">
        <v>806.47073672771478</v>
      </c>
      <c r="G2" s="1">
        <v>10385.669999999996</v>
      </c>
      <c r="H2" s="1"/>
    </row>
    <row r="3" spans="1:12" x14ac:dyDescent="0.25">
      <c r="A3" t="s">
        <v>6</v>
      </c>
      <c r="B3" t="s">
        <v>54</v>
      </c>
      <c r="C3" s="1">
        <v>81.205373630523667</v>
      </c>
      <c r="D3" s="1">
        <v>61.554000000000002</v>
      </c>
      <c r="E3" s="1">
        <v>57.25500000000001</v>
      </c>
      <c r="F3" s="1">
        <v>57.503000000000021</v>
      </c>
      <c r="G3" s="1">
        <v>583.78899999999987</v>
      </c>
      <c r="H3" s="1"/>
    </row>
    <row r="4" spans="1:12" x14ac:dyDescent="0.25">
      <c r="A4" t="s">
        <v>7</v>
      </c>
      <c r="B4" t="s">
        <v>54</v>
      </c>
      <c r="C4" s="1">
        <v>82.119000000000014</v>
      </c>
      <c r="D4" s="1">
        <v>112.916</v>
      </c>
      <c r="E4" s="1">
        <v>128.85900000000001</v>
      </c>
      <c r="F4" s="1">
        <v>81.374999999999986</v>
      </c>
      <c r="G4" s="1">
        <v>980.40100000000007</v>
      </c>
      <c r="H4" s="1"/>
    </row>
    <row r="5" spans="1:12" x14ac:dyDescent="0.25">
      <c r="A5" t="s">
        <v>8</v>
      </c>
      <c r="B5" t="s">
        <v>54</v>
      </c>
      <c r="C5" s="1">
        <v>377.85899999999998</v>
      </c>
      <c r="D5" s="1">
        <v>427.72399999999993</v>
      </c>
      <c r="E5" s="1">
        <v>287.98100000000011</v>
      </c>
      <c r="F5" s="1">
        <v>258.99200000000002</v>
      </c>
      <c r="G5" s="1">
        <v>3098.4150000000004</v>
      </c>
      <c r="H5" s="1"/>
    </row>
    <row r="6" spans="1:12" x14ac:dyDescent="0.25">
      <c r="A6" t="s">
        <v>1</v>
      </c>
      <c r="B6" t="s">
        <v>54</v>
      </c>
      <c r="C6" s="1">
        <v>377.85900000000004</v>
      </c>
      <c r="D6" s="1">
        <v>427.72399999999993</v>
      </c>
      <c r="E6" s="1">
        <v>287.98099999999999</v>
      </c>
      <c r="F6" s="1">
        <v>258.99199999999996</v>
      </c>
      <c r="G6" s="1">
        <v>3098.4149999999991</v>
      </c>
      <c r="H6" s="1"/>
    </row>
    <row r="7" spans="1:12" x14ac:dyDescent="0.25">
      <c r="A7" t="s">
        <v>2</v>
      </c>
      <c r="B7" t="s">
        <v>54</v>
      </c>
      <c r="C7" s="1">
        <v>125.52900000000001</v>
      </c>
      <c r="D7" s="1">
        <v>166.70299999999997</v>
      </c>
      <c r="E7" s="1">
        <v>258.91000000000003</v>
      </c>
      <c r="F7" s="1">
        <v>140.57499999999999</v>
      </c>
      <c r="G7" s="1">
        <v>1799.6979999999999</v>
      </c>
      <c r="H7" s="1"/>
    </row>
    <row r="8" spans="1:12" x14ac:dyDescent="0.25">
      <c r="A8" t="s">
        <v>9</v>
      </c>
      <c r="B8" t="s">
        <v>54</v>
      </c>
      <c r="C8" s="1">
        <v>14.916</v>
      </c>
      <c r="D8" s="1">
        <v>101.39200000000001</v>
      </c>
      <c r="E8" s="1">
        <v>42.414000000000001</v>
      </c>
      <c r="F8" s="1">
        <v>27.089000000000002</v>
      </c>
      <c r="G8" s="1">
        <v>392.24799999999999</v>
      </c>
      <c r="H8" s="1"/>
    </row>
    <row r="9" spans="1:12" x14ac:dyDescent="0.25">
      <c r="A9" t="s">
        <v>10</v>
      </c>
      <c r="B9" t="s">
        <v>54</v>
      </c>
      <c r="C9" s="1">
        <v>81.418000000000006</v>
      </c>
      <c r="D9" s="1">
        <v>114.598</v>
      </c>
      <c r="E9" s="1">
        <v>113.13199999999999</v>
      </c>
      <c r="F9" s="1">
        <v>91.843736727714514</v>
      </c>
      <c r="G9" s="1">
        <v>1152.4770000000001</v>
      </c>
      <c r="H9" s="1"/>
    </row>
    <row r="10" spans="1:12" x14ac:dyDescent="0.25">
      <c r="A10" t="s">
        <v>3</v>
      </c>
      <c r="B10" t="s">
        <v>54</v>
      </c>
      <c r="C10" s="1">
        <v>0</v>
      </c>
      <c r="D10" s="1">
        <v>0</v>
      </c>
      <c r="E10" s="1">
        <v>0</v>
      </c>
      <c r="F10" s="1">
        <v>0</v>
      </c>
      <c r="G10" s="1">
        <v>0</v>
      </c>
      <c r="H10" s="1"/>
    </row>
    <row r="11" spans="1:12" x14ac:dyDescent="0.25">
      <c r="A11" t="s">
        <v>4</v>
      </c>
      <c r="B11" t="s">
        <v>54</v>
      </c>
      <c r="C11" s="1">
        <v>340.96737363052375</v>
      </c>
      <c r="D11" s="1">
        <v>395.58099999999996</v>
      </c>
      <c r="E11" s="1">
        <v>363.49600000000027</v>
      </c>
      <c r="F11" s="1">
        <v>260.1797367277145</v>
      </c>
      <c r="G11" s="1">
        <v>3200.7870000000016</v>
      </c>
      <c r="H11" s="1"/>
    </row>
    <row r="12" spans="1:12" x14ac:dyDescent="0.25">
      <c r="A12" t="s">
        <v>11</v>
      </c>
      <c r="B12" t="s">
        <v>54</v>
      </c>
      <c r="C12" s="1">
        <v>119.69800000000001</v>
      </c>
      <c r="D12" s="1">
        <v>291.048</v>
      </c>
      <c r="E12" s="1">
        <v>257.755</v>
      </c>
      <c r="F12" s="1">
        <v>113.60100000000001</v>
      </c>
      <c r="G12" s="1">
        <v>1604.307</v>
      </c>
      <c r="H12" s="1"/>
    </row>
    <row r="13" spans="1:12" x14ac:dyDescent="0.25">
      <c r="A13" t="s">
        <v>12</v>
      </c>
      <c r="B13" t="s">
        <v>54</v>
      </c>
      <c r="C13" s="1">
        <v>100.60899999999997</v>
      </c>
      <c r="D13" s="1">
        <v>114.86199999999995</v>
      </c>
      <c r="E13" s="1">
        <v>63.669999999999995</v>
      </c>
      <c r="F13" s="1">
        <v>59.249000000000002</v>
      </c>
      <c r="G13" s="1">
        <v>982.96500000000015</v>
      </c>
      <c r="H13" s="1"/>
    </row>
    <row r="14" spans="1:12" x14ac:dyDescent="0.25">
      <c r="A14" t="s">
        <v>5</v>
      </c>
      <c r="B14" t="s">
        <v>54</v>
      </c>
      <c r="C14" s="1">
        <v>156.70400000000001</v>
      </c>
      <c r="D14" s="1">
        <v>418.11900000000003</v>
      </c>
      <c r="E14" s="1">
        <v>285.88599999999997</v>
      </c>
      <c r="F14" s="1">
        <v>146.72400000000002</v>
      </c>
      <c r="G14" s="1">
        <v>2286.7699999999995</v>
      </c>
      <c r="H14" s="1"/>
    </row>
    <row r="15" spans="1:12" x14ac:dyDescent="0.25">
      <c r="A15" t="s">
        <v>13</v>
      </c>
      <c r="B15" t="s">
        <v>54</v>
      </c>
      <c r="C15" s="1">
        <v>77.506999999999991</v>
      </c>
      <c r="D15" s="1">
        <v>119.07299999999999</v>
      </c>
      <c r="E15" s="1">
        <v>75.849000000000004</v>
      </c>
      <c r="F15" s="1">
        <v>61.295999999999999</v>
      </c>
      <c r="G15" s="1">
        <v>828.77400000000023</v>
      </c>
      <c r="H15" s="1"/>
    </row>
    <row r="16" spans="1:12" x14ac:dyDescent="0.25">
      <c r="A16" t="s">
        <v>14</v>
      </c>
      <c r="B16" t="s">
        <v>54</v>
      </c>
      <c r="C16" s="1">
        <v>65.728000000000009</v>
      </c>
      <c r="D16" s="1">
        <v>64.960000000000008</v>
      </c>
      <c r="E16" s="1">
        <v>169.358</v>
      </c>
      <c r="F16" s="1">
        <v>55.521999999999998</v>
      </c>
      <c r="G16" s="1">
        <v>762.2940000000001</v>
      </c>
      <c r="H16" s="1"/>
    </row>
    <row r="17" spans="1:15" x14ac:dyDescent="0.25">
      <c r="A17" t="s">
        <v>0</v>
      </c>
      <c r="B17" t="s">
        <v>55</v>
      </c>
      <c r="C17" s="1">
        <v>53.532000000000018</v>
      </c>
      <c r="D17" s="1">
        <v>58.559000000000005</v>
      </c>
      <c r="E17" s="1">
        <v>30.799999999999994</v>
      </c>
      <c r="F17" s="1">
        <v>25.05899999999999</v>
      </c>
      <c r="G17" s="1">
        <v>130.20099999999999</v>
      </c>
      <c r="H17" s="1"/>
    </row>
    <row r="18" spans="1:15" x14ac:dyDescent="0.25">
      <c r="A18" t="s">
        <v>6</v>
      </c>
      <c r="B18" t="s">
        <v>55</v>
      </c>
      <c r="C18" s="1">
        <v>1.6080000000000003</v>
      </c>
      <c r="D18" s="1">
        <v>4.1559999999999997</v>
      </c>
      <c r="E18" s="1">
        <v>3.5319999999999996</v>
      </c>
      <c r="F18" s="1">
        <v>1.6710000000000003</v>
      </c>
      <c r="G18" s="1">
        <v>14.404999999999996</v>
      </c>
      <c r="H18" s="1"/>
    </row>
    <row r="19" spans="1:15" x14ac:dyDescent="0.25">
      <c r="A19" t="s">
        <v>7</v>
      </c>
      <c r="B19" t="s">
        <v>55</v>
      </c>
      <c r="C19" s="1">
        <v>2.2700000000000005</v>
      </c>
      <c r="D19" s="1">
        <v>3.2829999999999999</v>
      </c>
      <c r="E19" s="1">
        <v>2.7269999999999999</v>
      </c>
      <c r="F19" s="1">
        <v>1.538</v>
      </c>
      <c r="G19" s="1">
        <v>12.511000000000001</v>
      </c>
      <c r="H19" s="1"/>
      <c r="O19" t="s">
        <v>53</v>
      </c>
    </row>
    <row r="20" spans="1:15" x14ac:dyDescent="0.25">
      <c r="A20" t="s">
        <v>8</v>
      </c>
      <c r="B20" t="s">
        <v>55</v>
      </c>
      <c r="C20" s="1">
        <v>9.1230000000000011</v>
      </c>
      <c r="D20" s="1">
        <v>19.14</v>
      </c>
      <c r="E20" s="1">
        <v>8.2200000000000006</v>
      </c>
      <c r="F20" s="1">
        <v>10.014000000000001</v>
      </c>
      <c r="G20" s="1">
        <v>23.927</v>
      </c>
      <c r="H20" s="1"/>
    </row>
    <row r="21" spans="1:15" x14ac:dyDescent="0.25">
      <c r="A21" t="s">
        <v>1</v>
      </c>
      <c r="B21" t="s">
        <v>55</v>
      </c>
      <c r="C21" s="1">
        <v>9.1229999999999976</v>
      </c>
      <c r="D21" s="1">
        <v>19.14</v>
      </c>
      <c r="E21" s="1">
        <v>8.2199999999999989</v>
      </c>
      <c r="F21" s="1">
        <v>10.013999999999999</v>
      </c>
      <c r="G21" s="1">
        <v>23.927</v>
      </c>
      <c r="H21" s="1"/>
    </row>
    <row r="22" spans="1:15" x14ac:dyDescent="0.25">
      <c r="A22" t="s">
        <v>2</v>
      </c>
      <c r="B22" t="s">
        <v>55</v>
      </c>
      <c r="C22" s="1">
        <v>12.737</v>
      </c>
      <c r="D22" s="1">
        <v>7.8999999999999995</v>
      </c>
      <c r="E22" s="1">
        <v>1.931</v>
      </c>
      <c r="F22" s="1">
        <v>2.2450000000000001</v>
      </c>
      <c r="G22" s="1">
        <v>20.680999999999997</v>
      </c>
      <c r="H22" s="1"/>
    </row>
    <row r="23" spans="1:15" x14ac:dyDescent="0.25">
      <c r="A23" t="s">
        <v>9</v>
      </c>
      <c r="B23" t="s">
        <v>55</v>
      </c>
      <c r="C23" s="1">
        <v>1.3119999999999998</v>
      </c>
      <c r="D23" s="1">
        <v>0.54500000000000004</v>
      </c>
      <c r="E23" s="1">
        <v>1.242</v>
      </c>
      <c r="F23" s="1">
        <v>1.117</v>
      </c>
      <c r="G23" s="1">
        <v>1.9500000000000002</v>
      </c>
      <c r="H23" s="1"/>
    </row>
    <row r="24" spans="1:15" x14ac:dyDescent="0.25">
      <c r="A24" t="s">
        <v>10</v>
      </c>
      <c r="B24" t="s">
        <v>55</v>
      </c>
      <c r="C24" s="1">
        <v>15.671999999999997</v>
      </c>
      <c r="D24" s="1">
        <v>9.1340000000000003</v>
      </c>
      <c r="E24" s="1">
        <v>2.8990000000000005</v>
      </c>
      <c r="F24" s="1">
        <v>1.9670000000000001</v>
      </c>
      <c r="G24" s="1">
        <v>15.384</v>
      </c>
      <c r="H24" s="1"/>
    </row>
    <row r="25" spans="1:15" x14ac:dyDescent="0.25">
      <c r="A25" t="s">
        <v>3</v>
      </c>
      <c r="B25" t="s">
        <v>55</v>
      </c>
      <c r="C25" s="1">
        <v>0</v>
      </c>
      <c r="D25" s="1">
        <v>0</v>
      </c>
      <c r="E25" s="1">
        <v>0</v>
      </c>
      <c r="F25" s="1">
        <v>0</v>
      </c>
      <c r="G25" s="1">
        <v>0</v>
      </c>
      <c r="H25" s="1"/>
    </row>
    <row r="26" spans="1:15" x14ac:dyDescent="0.25">
      <c r="A26" t="s">
        <v>4</v>
      </c>
      <c r="B26" t="s">
        <v>55</v>
      </c>
      <c r="C26" s="1">
        <v>14.622999999999999</v>
      </c>
      <c r="D26" s="1">
        <v>17.194000000000003</v>
      </c>
      <c r="E26" s="1">
        <v>14.436000000000003</v>
      </c>
      <c r="F26" s="1">
        <v>8.7670000000000012</v>
      </c>
      <c r="G26" s="1">
        <v>61.38900000000001</v>
      </c>
      <c r="H26" s="1"/>
    </row>
    <row r="27" spans="1:15" x14ac:dyDescent="0.25">
      <c r="A27" t="s">
        <v>11</v>
      </c>
      <c r="B27" t="s">
        <v>55</v>
      </c>
      <c r="C27" s="1">
        <v>14.703999999999999</v>
      </c>
      <c r="D27" s="1">
        <v>15.726000000000001</v>
      </c>
      <c r="E27" s="1">
        <v>7.9130000000000011</v>
      </c>
      <c r="F27" s="1">
        <v>5.1070000000000002</v>
      </c>
      <c r="G27" s="1">
        <v>29.137</v>
      </c>
      <c r="H27" s="1"/>
    </row>
    <row r="28" spans="1:15" x14ac:dyDescent="0.25">
      <c r="A28" t="s">
        <v>12</v>
      </c>
      <c r="B28" t="s">
        <v>55</v>
      </c>
      <c r="C28" s="1">
        <v>5.0609999999999982</v>
      </c>
      <c r="D28" s="1">
        <v>1.7029999999999996</v>
      </c>
      <c r="E28" s="1">
        <v>1.0549999999999999</v>
      </c>
      <c r="F28" s="1">
        <v>1.109</v>
      </c>
      <c r="G28" s="1">
        <v>12.180999999999999</v>
      </c>
      <c r="H28" s="1"/>
    </row>
    <row r="29" spans="1:15" x14ac:dyDescent="0.25">
      <c r="A29" t="s">
        <v>5</v>
      </c>
      <c r="B29" t="s">
        <v>55</v>
      </c>
      <c r="C29" s="1">
        <v>17.048999999999999</v>
      </c>
      <c r="D29" s="1">
        <v>14.324999999999998</v>
      </c>
      <c r="E29" s="1">
        <v>6.2130000000000001</v>
      </c>
      <c r="F29" s="1">
        <v>4.0329999999999995</v>
      </c>
      <c r="G29" s="1">
        <v>24.204000000000001</v>
      </c>
      <c r="H29" s="1"/>
    </row>
    <row r="30" spans="1:15" x14ac:dyDescent="0.25">
      <c r="A30" t="s">
        <v>13</v>
      </c>
      <c r="B30" t="s">
        <v>55</v>
      </c>
      <c r="C30" s="1">
        <v>0.45700000000000007</v>
      </c>
      <c r="D30" s="1">
        <v>2.3650000000000002</v>
      </c>
      <c r="E30" s="1">
        <v>1.9689999999999999</v>
      </c>
      <c r="F30" s="1">
        <v>1.181</v>
      </c>
      <c r="G30" s="1">
        <v>6.37</v>
      </c>
      <c r="H30" s="1"/>
    </row>
    <row r="31" spans="1:15" x14ac:dyDescent="0.25">
      <c r="A31" t="s">
        <v>14</v>
      </c>
      <c r="B31" t="s">
        <v>55</v>
      </c>
      <c r="C31" s="1">
        <v>3.3249999999999997</v>
      </c>
      <c r="D31" s="1">
        <v>2.5069999999999997</v>
      </c>
      <c r="E31" s="1">
        <v>1.2429999999999999</v>
      </c>
      <c r="F31" s="1">
        <v>1.3550000000000002</v>
      </c>
      <c r="G31" s="1">
        <v>14.335999999999999</v>
      </c>
      <c r="H31" s="1"/>
    </row>
    <row r="32" spans="1:15" x14ac:dyDescent="0.25">
      <c r="A32" t="s">
        <v>0</v>
      </c>
      <c r="B32" t="s">
        <v>56</v>
      </c>
      <c r="C32" s="1">
        <v>182.62399999999997</v>
      </c>
      <c r="D32" s="1">
        <v>238.41499999999994</v>
      </c>
      <c r="E32" s="1">
        <v>187.18800000000002</v>
      </c>
      <c r="F32" s="1">
        <v>175.709</v>
      </c>
      <c r="G32" s="1">
        <v>1509.6759999999995</v>
      </c>
      <c r="H32" s="1"/>
    </row>
    <row r="33" spans="1:8" x14ac:dyDescent="0.25">
      <c r="A33" t="s">
        <v>6</v>
      </c>
      <c r="B33" t="s">
        <v>56</v>
      </c>
      <c r="C33" s="1">
        <v>15.004999999999999</v>
      </c>
      <c r="D33" s="1">
        <v>11.318</v>
      </c>
      <c r="E33" s="1">
        <v>9.2469999999999999</v>
      </c>
      <c r="F33" s="1">
        <v>8.3510000000000009</v>
      </c>
      <c r="G33" s="1">
        <v>76.415000000000006</v>
      </c>
      <c r="H33" s="1"/>
    </row>
    <row r="34" spans="1:8" x14ac:dyDescent="0.25">
      <c r="A34" t="s">
        <v>7</v>
      </c>
      <c r="B34" t="s">
        <v>56</v>
      </c>
      <c r="C34" s="1">
        <v>14.163000000000002</v>
      </c>
      <c r="D34" s="1">
        <v>19.277000000000005</v>
      </c>
      <c r="E34" s="1">
        <v>21.240999999999996</v>
      </c>
      <c r="F34" s="1">
        <v>21.713999999999999</v>
      </c>
      <c r="G34" s="1">
        <v>113.57799999999999</v>
      </c>
      <c r="H34" s="1"/>
    </row>
    <row r="35" spans="1:8" x14ac:dyDescent="0.25">
      <c r="A35" t="s">
        <v>8</v>
      </c>
      <c r="B35" t="s">
        <v>56</v>
      </c>
      <c r="C35" s="1">
        <v>74.832999999999998</v>
      </c>
      <c r="D35" s="1">
        <v>115.53099999999998</v>
      </c>
      <c r="E35" s="1">
        <v>82.708999999999975</v>
      </c>
      <c r="F35" s="1">
        <v>76.090999999999994</v>
      </c>
      <c r="G35" s="1">
        <v>702.38799999999992</v>
      </c>
      <c r="H35" s="1"/>
    </row>
    <row r="36" spans="1:8" x14ac:dyDescent="0.25">
      <c r="A36" t="s">
        <v>1</v>
      </c>
      <c r="B36" t="s">
        <v>56</v>
      </c>
      <c r="C36" s="1">
        <v>74.832999999999984</v>
      </c>
      <c r="D36" s="1">
        <v>115.53099999999998</v>
      </c>
      <c r="E36" s="1">
        <v>82.709000000000003</v>
      </c>
      <c r="F36" s="1">
        <v>76.090999999999994</v>
      </c>
      <c r="G36" s="1">
        <v>702.38799999999992</v>
      </c>
      <c r="H36" s="1"/>
    </row>
    <row r="37" spans="1:8" x14ac:dyDescent="0.25">
      <c r="A37" t="s">
        <v>2</v>
      </c>
      <c r="B37" t="s">
        <v>56</v>
      </c>
      <c r="C37" s="1">
        <v>29.098000000000006</v>
      </c>
      <c r="D37" s="1">
        <v>31.096</v>
      </c>
      <c r="E37" s="1">
        <v>34.785000000000004</v>
      </c>
      <c r="F37" s="1">
        <v>27.582000000000008</v>
      </c>
      <c r="G37" s="1">
        <v>267.53499999999997</v>
      </c>
      <c r="H37" s="1"/>
    </row>
    <row r="38" spans="1:8" x14ac:dyDescent="0.25">
      <c r="A38" t="s">
        <v>9</v>
      </c>
      <c r="B38" t="s">
        <v>56</v>
      </c>
      <c r="C38" s="1">
        <v>7.46</v>
      </c>
      <c r="D38" s="1">
        <v>3.097</v>
      </c>
      <c r="E38" s="1">
        <v>4.8519999999999994</v>
      </c>
      <c r="F38" s="1">
        <v>4.0599999999999996</v>
      </c>
      <c r="G38" s="1">
        <v>33.948999999999998</v>
      </c>
      <c r="H38" s="1"/>
    </row>
    <row r="39" spans="1:8" x14ac:dyDescent="0.25">
      <c r="A39" t="s">
        <v>10</v>
      </c>
      <c r="B39" t="s">
        <v>56</v>
      </c>
      <c r="C39" s="1">
        <v>14.909999999999997</v>
      </c>
      <c r="D39" s="1">
        <v>17.663000000000004</v>
      </c>
      <c r="E39" s="1">
        <v>16.504999999999999</v>
      </c>
      <c r="F39" s="1">
        <v>20.296999999999997</v>
      </c>
      <c r="G39" s="1">
        <v>137.57300000000001</v>
      </c>
      <c r="H39" s="1"/>
    </row>
    <row r="40" spans="1:8" x14ac:dyDescent="0.25">
      <c r="A40" t="s">
        <v>3</v>
      </c>
      <c r="B40" t="s">
        <v>56</v>
      </c>
      <c r="C40" s="1">
        <v>0</v>
      </c>
      <c r="D40" s="1">
        <v>0</v>
      </c>
      <c r="E40" s="1">
        <v>0</v>
      </c>
      <c r="F40" s="1">
        <v>0</v>
      </c>
      <c r="G40" s="1">
        <v>0</v>
      </c>
      <c r="H40" s="1"/>
    </row>
    <row r="41" spans="1:8" x14ac:dyDescent="0.25">
      <c r="A41" t="s">
        <v>4</v>
      </c>
      <c r="B41" t="s">
        <v>56</v>
      </c>
      <c r="C41" s="1">
        <v>44.436999999999983</v>
      </c>
      <c r="D41" s="1">
        <v>52.188000000000009</v>
      </c>
      <c r="E41" s="1">
        <v>44.348999999999997</v>
      </c>
      <c r="F41" s="1">
        <v>44.843999999999994</v>
      </c>
      <c r="G41" s="1">
        <v>315.24899999999991</v>
      </c>
      <c r="H41" s="1"/>
    </row>
    <row r="42" spans="1:8" x14ac:dyDescent="0.25">
      <c r="A42" t="s">
        <v>11</v>
      </c>
      <c r="B42" t="s">
        <v>56</v>
      </c>
      <c r="C42" s="1">
        <v>18.797000000000001</v>
      </c>
      <c r="D42" s="1">
        <v>29.172999999999998</v>
      </c>
      <c r="E42" s="1">
        <v>15.673999999999998</v>
      </c>
      <c r="F42" s="1">
        <v>13.996999999999996</v>
      </c>
      <c r="G42" s="1">
        <v>122.58099999999999</v>
      </c>
      <c r="H42" s="1"/>
    </row>
    <row r="43" spans="1:8" x14ac:dyDescent="0.25">
      <c r="A43" t="s">
        <v>12</v>
      </c>
      <c r="B43" t="s">
        <v>56</v>
      </c>
      <c r="C43" s="1">
        <v>10.382999999999999</v>
      </c>
      <c r="D43" s="1">
        <v>8.01</v>
      </c>
      <c r="E43" s="1">
        <v>7.4420000000000019</v>
      </c>
      <c r="F43" s="1">
        <v>7.5289999999999999</v>
      </c>
      <c r="G43" s="1">
        <v>67.603999999999985</v>
      </c>
      <c r="H43" s="1"/>
    </row>
    <row r="44" spans="1:8" x14ac:dyDescent="0.25">
      <c r="A44" t="s">
        <v>5</v>
      </c>
      <c r="B44" t="s">
        <v>56</v>
      </c>
      <c r="C44" s="1">
        <v>34.255999999999993</v>
      </c>
      <c r="D44" s="1">
        <v>39.6</v>
      </c>
      <c r="E44" s="1">
        <v>25.344999999999992</v>
      </c>
      <c r="F44" s="1">
        <v>27.191999999999997</v>
      </c>
      <c r="G44" s="1">
        <v>224.50399999999999</v>
      </c>
      <c r="H44" s="1"/>
    </row>
    <row r="45" spans="1:8" x14ac:dyDescent="0.25">
      <c r="A45" t="s">
        <v>13</v>
      </c>
      <c r="B45" t="s">
        <v>56</v>
      </c>
      <c r="C45" s="1">
        <v>11.479000000000001</v>
      </c>
      <c r="D45" s="1">
        <v>16.913000000000004</v>
      </c>
      <c r="E45" s="1">
        <v>10.083</v>
      </c>
      <c r="F45" s="1">
        <v>11.147000000000002</v>
      </c>
      <c r="G45" s="1">
        <v>130.08700000000002</v>
      </c>
      <c r="H45" s="1"/>
    </row>
    <row r="46" spans="1:8" x14ac:dyDescent="0.25">
      <c r="A46" t="s">
        <v>14</v>
      </c>
      <c r="B46" t="s">
        <v>56</v>
      </c>
      <c r="C46" s="1">
        <v>15.594000000000001</v>
      </c>
      <c r="D46" s="1">
        <v>17.433</v>
      </c>
      <c r="E46" s="1">
        <v>19.435000000000002</v>
      </c>
      <c r="F46" s="1">
        <v>12.522999999999998</v>
      </c>
      <c r="G46" s="1">
        <v>125.50099999999999</v>
      </c>
      <c r="H46" s="1"/>
    </row>
    <row r="47" spans="1:8" x14ac:dyDescent="0.25">
      <c r="A47" t="s">
        <v>0</v>
      </c>
      <c r="B47" t="s">
        <v>57</v>
      </c>
      <c r="C47" s="1">
        <v>1214.3583736352916</v>
      </c>
      <c r="D47" s="1">
        <v>1705.1010000000008</v>
      </c>
      <c r="E47" s="1">
        <v>1414.2610000000006</v>
      </c>
      <c r="F47" s="1">
        <v>1007.238736679554</v>
      </c>
      <c r="G47" s="1">
        <v>12025.546999999999</v>
      </c>
      <c r="H47" s="1"/>
    </row>
    <row r="48" spans="1:8" x14ac:dyDescent="0.25">
      <c r="A48" t="s">
        <v>6</v>
      </c>
      <c r="B48" t="s">
        <v>57</v>
      </c>
      <c r="C48" s="1">
        <v>100.20137363529204</v>
      </c>
      <c r="D48" s="1">
        <v>77.027999999999992</v>
      </c>
      <c r="E48" s="1">
        <v>70.033999999999978</v>
      </c>
      <c r="F48" s="1">
        <v>67.524999999999991</v>
      </c>
      <c r="G48" s="1">
        <v>674.60900000000004</v>
      </c>
      <c r="H48" s="1"/>
    </row>
    <row r="49" spans="1:8" x14ac:dyDescent="0.25">
      <c r="A49" t="s">
        <v>7</v>
      </c>
      <c r="B49" t="s">
        <v>57</v>
      </c>
      <c r="C49" s="1">
        <v>105.96499999999997</v>
      </c>
      <c r="D49" s="1">
        <v>135.47600000000006</v>
      </c>
      <c r="E49" s="1">
        <v>152.82700000000006</v>
      </c>
      <c r="F49" s="1">
        <v>104.627</v>
      </c>
      <c r="G49" s="1">
        <v>1106.4899999999998</v>
      </c>
      <c r="H49" s="1"/>
    </row>
    <row r="50" spans="1:8" x14ac:dyDescent="0.25">
      <c r="A50" t="s">
        <v>8</v>
      </c>
      <c r="B50" t="s">
        <v>57</v>
      </c>
      <c r="C50" s="1">
        <v>450.49900000000008</v>
      </c>
      <c r="D50" s="1">
        <v>562.39499999999975</v>
      </c>
      <c r="E50" s="1">
        <v>378.91</v>
      </c>
      <c r="F50" s="1">
        <v>345.09699999999992</v>
      </c>
      <c r="G50" s="1">
        <v>3824.73</v>
      </c>
      <c r="H50" s="1"/>
    </row>
    <row r="51" spans="1:8" x14ac:dyDescent="0.25">
      <c r="A51" t="s">
        <v>1</v>
      </c>
      <c r="B51" t="s">
        <v>57</v>
      </c>
      <c r="C51" s="1">
        <v>450.49899999999997</v>
      </c>
      <c r="D51" s="1">
        <v>562.39499999999987</v>
      </c>
      <c r="E51" s="1">
        <v>378.91</v>
      </c>
      <c r="F51" s="1">
        <v>345.09699999999992</v>
      </c>
      <c r="G51" s="1">
        <v>3824.7299999999996</v>
      </c>
      <c r="H51" s="1"/>
    </row>
    <row r="52" spans="1:8" x14ac:dyDescent="0.25">
      <c r="A52" t="s">
        <v>2</v>
      </c>
      <c r="B52" t="s">
        <v>57</v>
      </c>
      <c r="C52" s="1">
        <v>147.50899999999999</v>
      </c>
      <c r="D52" s="1">
        <v>205.69899999999993</v>
      </c>
      <c r="E52" s="1">
        <v>295.62599999999998</v>
      </c>
      <c r="F52" s="1">
        <v>170.40199999999996</v>
      </c>
      <c r="G52" s="1">
        <v>2087.9139999999998</v>
      </c>
      <c r="H52" s="1"/>
    </row>
    <row r="53" spans="1:8" x14ac:dyDescent="0.25">
      <c r="A53" t="s">
        <v>9</v>
      </c>
      <c r="B53" t="s">
        <v>57</v>
      </c>
      <c r="C53" s="1">
        <v>22.720000000000002</v>
      </c>
      <c r="D53" s="1">
        <v>105.03399999999999</v>
      </c>
      <c r="E53" s="1">
        <v>48.50800000000001</v>
      </c>
      <c r="F53" s="1">
        <v>32.265999999999998</v>
      </c>
      <c r="G53" s="1">
        <v>428.14699999999999</v>
      </c>
      <c r="H53" s="1"/>
    </row>
    <row r="54" spans="1:8" x14ac:dyDescent="0.25">
      <c r="A54" t="s">
        <v>10</v>
      </c>
      <c r="B54" t="s">
        <v>57</v>
      </c>
      <c r="C54" s="1">
        <v>93.021999999999991</v>
      </c>
      <c r="D54" s="1">
        <v>141.39499999999998</v>
      </c>
      <c r="E54" s="1">
        <v>132.53599999999997</v>
      </c>
      <c r="F54" s="1">
        <v>114.10773667955398</v>
      </c>
      <c r="G54" s="1">
        <v>1305.434</v>
      </c>
      <c r="H54" s="1"/>
    </row>
    <row r="55" spans="1:8" x14ac:dyDescent="0.25">
      <c r="A55" t="s">
        <v>3</v>
      </c>
      <c r="B55" t="s">
        <v>57</v>
      </c>
      <c r="C55" s="1">
        <v>0</v>
      </c>
      <c r="D55" s="1">
        <v>0</v>
      </c>
      <c r="E55" s="1">
        <v>0</v>
      </c>
      <c r="F55" s="1">
        <v>0</v>
      </c>
      <c r="G55" s="1">
        <v>0</v>
      </c>
      <c r="H55" s="1"/>
    </row>
    <row r="56" spans="1:8" x14ac:dyDescent="0.25">
      <c r="A56" t="s">
        <v>4</v>
      </c>
      <c r="B56" t="s">
        <v>57</v>
      </c>
      <c r="C56" s="1">
        <v>402.92537363529198</v>
      </c>
      <c r="D56" s="1">
        <v>464.96299999999997</v>
      </c>
      <c r="E56" s="1">
        <v>422.28099999999989</v>
      </c>
      <c r="F56" s="1">
        <v>313.79073667955385</v>
      </c>
      <c r="G56" s="1">
        <v>3577.4250000000025</v>
      </c>
      <c r="H56" s="1"/>
    </row>
    <row r="57" spans="1:8" x14ac:dyDescent="0.25">
      <c r="A57" t="s">
        <v>11</v>
      </c>
      <c r="B57" t="s">
        <v>57</v>
      </c>
      <c r="C57" s="1">
        <v>145.749</v>
      </c>
      <c r="D57" s="1">
        <v>335.94699999999995</v>
      </c>
      <c r="E57" s="1">
        <v>281.34199999999993</v>
      </c>
      <c r="F57" s="1">
        <v>132.70499999999998</v>
      </c>
      <c r="G57" s="1">
        <v>1756.0250000000003</v>
      </c>
      <c r="H57" s="1"/>
    </row>
    <row r="58" spans="1:8" x14ac:dyDescent="0.25">
      <c r="A58" t="s">
        <v>12</v>
      </c>
      <c r="B58" t="s">
        <v>57</v>
      </c>
      <c r="C58" s="1">
        <v>119.85599999999998</v>
      </c>
      <c r="D58" s="1">
        <v>124.57499999999999</v>
      </c>
      <c r="E58" s="1">
        <v>72.166999999999987</v>
      </c>
      <c r="F58" s="1">
        <v>67.886999999999986</v>
      </c>
      <c r="G58" s="1">
        <v>1062.7499999999998</v>
      </c>
      <c r="H58" s="1"/>
    </row>
    <row r="59" spans="1:8" x14ac:dyDescent="0.25">
      <c r="A59" t="s">
        <v>5</v>
      </c>
      <c r="B59" t="s">
        <v>57</v>
      </c>
      <c r="C59" s="1">
        <v>213.42499999999998</v>
      </c>
      <c r="D59" s="1">
        <v>472.04399999999998</v>
      </c>
      <c r="E59" s="1">
        <v>317.44400000000007</v>
      </c>
      <c r="F59" s="1">
        <v>177.94899999999996</v>
      </c>
      <c r="G59" s="1">
        <v>2535.4780000000001</v>
      </c>
      <c r="H59" s="1"/>
    </row>
    <row r="60" spans="1:8" x14ac:dyDescent="0.25">
      <c r="A60" t="s">
        <v>13</v>
      </c>
      <c r="B60" t="s">
        <v>57</v>
      </c>
      <c r="C60" s="1">
        <v>85.291999999999987</v>
      </c>
      <c r="D60" s="1">
        <v>138.351</v>
      </c>
      <c r="E60" s="1">
        <v>87.900999999999996</v>
      </c>
      <c r="F60" s="1">
        <v>73.623999999999995</v>
      </c>
      <c r="G60" s="1">
        <v>965.23099999999988</v>
      </c>
      <c r="H60" s="1"/>
    </row>
    <row r="61" spans="1:8" x14ac:dyDescent="0.25">
      <c r="A61" t="s">
        <v>14</v>
      </c>
      <c r="B61" t="s">
        <v>57</v>
      </c>
      <c r="C61" s="1">
        <v>91.054000000000016</v>
      </c>
      <c r="D61" s="1">
        <v>84.9</v>
      </c>
      <c r="E61" s="1">
        <v>190.03599999999997</v>
      </c>
      <c r="F61" s="1">
        <v>69.399999999999991</v>
      </c>
      <c r="G61" s="1">
        <v>902.13100000000009</v>
      </c>
      <c r="H61" s="1"/>
    </row>
    <row r="62" spans="1:8" x14ac:dyDescent="0.25">
      <c r="A62" t="s">
        <v>0</v>
      </c>
      <c r="B62" t="s">
        <v>58</v>
      </c>
      <c r="C62" s="1">
        <v>236.15600027469918</v>
      </c>
      <c r="D62" s="1">
        <v>296.97399999999993</v>
      </c>
      <c r="E62" s="1">
        <v>217.98799999999997</v>
      </c>
      <c r="F62" s="1">
        <v>200.76799999999994</v>
      </c>
      <c r="G62" s="1">
        <v>1639.877</v>
      </c>
      <c r="H62" s="1"/>
    </row>
    <row r="63" spans="1:8" x14ac:dyDescent="0.25">
      <c r="A63" t="s">
        <v>6</v>
      </c>
      <c r="B63" t="s">
        <v>58</v>
      </c>
      <c r="C63" s="1">
        <v>16.612999839242548</v>
      </c>
      <c r="D63" s="1">
        <v>15.473999999999998</v>
      </c>
      <c r="E63" s="1">
        <v>12.778999999999996</v>
      </c>
      <c r="F63" s="1">
        <v>10.022</v>
      </c>
      <c r="G63" s="1">
        <v>90.82</v>
      </c>
      <c r="H63" s="1"/>
    </row>
    <row r="64" spans="1:8" x14ac:dyDescent="0.25">
      <c r="A64" t="s">
        <v>7</v>
      </c>
      <c r="B64" t="s">
        <v>58</v>
      </c>
      <c r="C64" s="1">
        <v>16.432999961078167</v>
      </c>
      <c r="D64" s="1">
        <v>22.560000000000002</v>
      </c>
      <c r="E64" s="1">
        <v>23.968</v>
      </c>
      <c r="F64" s="1">
        <v>23.251999999999999</v>
      </c>
      <c r="G64" s="1">
        <v>126.089</v>
      </c>
      <c r="H64" s="1"/>
    </row>
    <row r="65" spans="1:8" x14ac:dyDescent="0.25">
      <c r="A65" t="s">
        <v>8</v>
      </c>
      <c r="B65" t="s">
        <v>58</v>
      </c>
      <c r="C65" s="1">
        <v>83.956000544130802</v>
      </c>
      <c r="D65" s="1">
        <v>134.67099999999999</v>
      </c>
      <c r="E65" s="1">
        <v>90.928999999999988</v>
      </c>
      <c r="F65" s="1">
        <v>86.104999999999976</v>
      </c>
      <c r="G65" s="1">
        <v>726.31500000000005</v>
      </c>
      <c r="H65" s="1"/>
    </row>
    <row r="66" spans="1:8" x14ac:dyDescent="0.25">
      <c r="A66" t="s">
        <v>1</v>
      </c>
      <c r="B66" t="s">
        <v>58</v>
      </c>
      <c r="C66" s="1">
        <v>83.956000544130802</v>
      </c>
      <c r="D66" s="1">
        <v>134.67099999999999</v>
      </c>
      <c r="E66" s="1">
        <v>90.928999999999988</v>
      </c>
      <c r="F66" s="1">
        <v>86.104999999999976</v>
      </c>
      <c r="G66" s="1">
        <v>726.31499999999994</v>
      </c>
      <c r="H66" s="1"/>
    </row>
    <row r="67" spans="1:8" x14ac:dyDescent="0.25">
      <c r="A67" t="s">
        <v>2</v>
      </c>
      <c r="B67" t="s">
        <v>58</v>
      </c>
      <c r="C67" s="1">
        <v>41.835000067949295</v>
      </c>
      <c r="D67" s="1">
        <v>38.996000000000002</v>
      </c>
      <c r="E67" s="1">
        <v>36.716000000000008</v>
      </c>
      <c r="F67" s="1">
        <v>29.827000000000009</v>
      </c>
      <c r="G67" s="1">
        <v>288.21599999999995</v>
      </c>
      <c r="H67" s="1"/>
    </row>
    <row r="68" spans="1:8" x14ac:dyDescent="0.25">
      <c r="A68" t="s">
        <v>9</v>
      </c>
      <c r="B68" t="s">
        <v>58</v>
      </c>
      <c r="C68" s="1">
        <v>8.772000003606081</v>
      </c>
      <c r="D68" s="1">
        <v>3.6420000000000003</v>
      </c>
      <c r="E68" s="1">
        <v>6.0940000000000003</v>
      </c>
      <c r="F68" s="1">
        <v>5.1770000000000005</v>
      </c>
      <c r="G68" s="1">
        <v>35.899000000000001</v>
      </c>
      <c r="H68" s="1"/>
    </row>
    <row r="69" spans="1:8" x14ac:dyDescent="0.25">
      <c r="A69" t="s">
        <v>10</v>
      </c>
      <c r="B69" t="s">
        <v>58</v>
      </c>
      <c r="C69" s="1">
        <v>30.58200022764504</v>
      </c>
      <c r="D69" s="1">
        <v>26.797000000000001</v>
      </c>
      <c r="E69" s="1">
        <v>19.404000000000003</v>
      </c>
      <c r="F69" s="1">
        <v>22.264000000000003</v>
      </c>
      <c r="G69" s="1">
        <v>152.95700000000002</v>
      </c>
      <c r="H69" s="1"/>
    </row>
    <row r="70" spans="1:8" x14ac:dyDescent="0.25">
      <c r="A70" t="s">
        <v>3</v>
      </c>
      <c r="B70" t="s">
        <v>58</v>
      </c>
      <c r="C70" s="1">
        <v>0</v>
      </c>
      <c r="D70" s="1">
        <v>0</v>
      </c>
      <c r="E70" s="1">
        <v>0</v>
      </c>
      <c r="F70" s="1">
        <v>0</v>
      </c>
      <c r="G70" s="1">
        <v>0</v>
      </c>
      <c r="H70" s="1"/>
    </row>
    <row r="71" spans="1:8" x14ac:dyDescent="0.25">
      <c r="A71" t="s">
        <v>4</v>
      </c>
      <c r="B71" t="s">
        <v>58</v>
      </c>
      <c r="C71" s="1">
        <v>59.059999744407833</v>
      </c>
      <c r="D71" s="1">
        <v>69.382000000000019</v>
      </c>
      <c r="E71" s="1">
        <v>58.784999999999989</v>
      </c>
      <c r="F71" s="1">
        <v>53.610999999999983</v>
      </c>
      <c r="G71" s="1">
        <v>376.63799999999998</v>
      </c>
      <c r="H71" s="1"/>
    </row>
    <row r="72" spans="1:8" x14ac:dyDescent="0.25">
      <c r="A72" t="s">
        <v>11</v>
      </c>
      <c r="B72" t="s">
        <v>58</v>
      </c>
      <c r="C72" s="1">
        <v>33.500999896787107</v>
      </c>
      <c r="D72" s="1">
        <v>44.899000000000015</v>
      </c>
      <c r="E72" s="1">
        <v>23.586999999999996</v>
      </c>
      <c r="F72" s="1">
        <v>19.104000000000006</v>
      </c>
      <c r="G72" s="1">
        <v>151.71799999999999</v>
      </c>
      <c r="H72" s="1"/>
    </row>
    <row r="73" spans="1:8" x14ac:dyDescent="0.25">
      <c r="A73" t="s">
        <v>12</v>
      </c>
      <c r="B73" t="s">
        <v>58</v>
      </c>
      <c r="C73" s="1">
        <v>15.443999919109046</v>
      </c>
      <c r="D73" s="1">
        <v>9.7130000000000027</v>
      </c>
      <c r="E73" s="1">
        <v>8.4970000000000017</v>
      </c>
      <c r="F73" s="1">
        <v>8.6379999999999999</v>
      </c>
      <c r="G73" s="1">
        <v>79.784999999999997</v>
      </c>
      <c r="H73" s="1"/>
    </row>
    <row r="74" spans="1:8" x14ac:dyDescent="0.25">
      <c r="A74" t="s">
        <v>5</v>
      </c>
      <c r="B74" t="s">
        <v>58</v>
      </c>
      <c r="C74" s="1">
        <v>51.304999918211251</v>
      </c>
      <c r="D74" s="1">
        <v>53.924999999999997</v>
      </c>
      <c r="E74" s="1">
        <v>31.557999999999989</v>
      </c>
      <c r="F74" s="1">
        <v>31.224999999999991</v>
      </c>
      <c r="G74" s="1">
        <v>248.70800000000006</v>
      </c>
      <c r="H74" s="1"/>
    </row>
    <row r="75" spans="1:8" x14ac:dyDescent="0.25">
      <c r="A75" t="s">
        <v>13</v>
      </c>
      <c r="B75" t="s">
        <v>58</v>
      </c>
      <c r="C75" s="1">
        <v>11.936000002548099</v>
      </c>
      <c r="D75" s="1">
        <v>19.277999999999999</v>
      </c>
      <c r="E75" s="1">
        <v>12.052000000000003</v>
      </c>
      <c r="F75" s="1">
        <v>12.328000000000005</v>
      </c>
      <c r="G75" s="1">
        <v>136.45699999999999</v>
      </c>
      <c r="H75" s="1"/>
    </row>
    <row r="76" spans="1:8" x14ac:dyDescent="0.25">
      <c r="A76" t="s">
        <v>14</v>
      </c>
      <c r="B76" t="s">
        <v>58</v>
      </c>
      <c r="C76" s="1">
        <v>18.918999880552292</v>
      </c>
      <c r="D76" s="1">
        <v>19.939999999999998</v>
      </c>
      <c r="E76" s="1">
        <v>20.678000000000004</v>
      </c>
      <c r="F76" s="1">
        <v>13.877999999999998</v>
      </c>
      <c r="G76" s="1">
        <v>139.83699999999996</v>
      </c>
      <c r="H76" s="1"/>
    </row>
    <row r="77" spans="1:8" x14ac:dyDescent="0.25">
      <c r="A77" t="s">
        <v>0</v>
      </c>
      <c r="B77" t="s">
        <v>59</v>
      </c>
      <c r="C77" s="1">
        <v>62.383079104185029</v>
      </c>
      <c r="D77" s="1">
        <v>78.895000000000053</v>
      </c>
      <c r="E77" s="1">
        <v>66.314000000000007</v>
      </c>
      <c r="F77" s="1">
        <v>53.704507448196431</v>
      </c>
      <c r="G77" s="1">
        <v>561.73300000000006</v>
      </c>
      <c r="H77" s="1"/>
    </row>
    <row r="78" spans="1:8" x14ac:dyDescent="0.25">
      <c r="A78" t="s">
        <v>6</v>
      </c>
      <c r="B78" t="s">
        <v>59</v>
      </c>
      <c r="C78" s="1">
        <v>3.7700791041851049</v>
      </c>
      <c r="D78" s="1">
        <v>7.3129999999999997</v>
      </c>
      <c r="E78" s="1">
        <v>5.6669999999999998</v>
      </c>
      <c r="F78" s="1">
        <v>4.262999999999999</v>
      </c>
      <c r="G78" s="1">
        <v>39.782000000000004</v>
      </c>
      <c r="H78" s="1"/>
    </row>
    <row r="79" spans="1:8" x14ac:dyDescent="0.25">
      <c r="A79" t="s">
        <v>7</v>
      </c>
      <c r="B79" t="s">
        <v>59</v>
      </c>
      <c r="C79" s="1">
        <v>5.895999999999999</v>
      </c>
      <c r="D79" s="1">
        <v>6.8509999999999991</v>
      </c>
      <c r="E79" s="1">
        <v>9.7740000000000009</v>
      </c>
      <c r="F79" s="1">
        <v>6.3019999999999978</v>
      </c>
      <c r="G79" s="1">
        <v>87.336000000000013</v>
      </c>
      <c r="H79" s="1"/>
    </row>
    <row r="80" spans="1:8" x14ac:dyDescent="0.25">
      <c r="A80" t="s">
        <v>8</v>
      </c>
      <c r="B80" t="s">
        <v>59</v>
      </c>
      <c r="C80" s="1">
        <v>8.9230000000000018</v>
      </c>
      <c r="D80" s="1">
        <v>16.383000000000003</v>
      </c>
      <c r="E80" s="1">
        <v>12.906999999999998</v>
      </c>
      <c r="F80" s="1">
        <v>9.136000000000001</v>
      </c>
      <c r="G80" s="1">
        <v>82.880999999999986</v>
      </c>
      <c r="H80" s="1"/>
    </row>
    <row r="81" spans="1:8" x14ac:dyDescent="0.25">
      <c r="A81" t="s">
        <v>1</v>
      </c>
      <c r="B81" t="s">
        <v>59</v>
      </c>
      <c r="C81" s="1">
        <v>8.9230000000000018</v>
      </c>
      <c r="D81" s="1">
        <v>16.382999999999999</v>
      </c>
      <c r="E81" s="1">
        <v>12.906999999999996</v>
      </c>
      <c r="F81" s="1">
        <v>9.1359999999999992</v>
      </c>
      <c r="G81" s="1">
        <v>82.881</v>
      </c>
      <c r="H81" s="1"/>
    </row>
    <row r="82" spans="1:8" x14ac:dyDescent="0.25">
      <c r="A82" t="s">
        <v>2</v>
      </c>
      <c r="B82" t="s">
        <v>59</v>
      </c>
      <c r="C82" s="1">
        <v>15.973000000000001</v>
      </c>
      <c r="D82" s="1">
        <v>18.969000000000001</v>
      </c>
      <c r="E82" s="1">
        <v>11.982000000000001</v>
      </c>
      <c r="F82" s="1">
        <v>12.177000000000001</v>
      </c>
      <c r="G82" s="1">
        <v>126.289</v>
      </c>
      <c r="H82" s="1"/>
    </row>
    <row r="83" spans="1:8" x14ac:dyDescent="0.25">
      <c r="A83" t="s">
        <v>9</v>
      </c>
      <c r="B83" t="s">
        <v>59</v>
      </c>
      <c r="C83" s="1">
        <v>6.3660000000000005</v>
      </c>
      <c r="D83" s="1">
        <v>6.67</v>
      </c>
      <c r="E83" s="1">
        <v>3.0339999999999994</v>
      </c>
      <c r="F83" s="1">
        <v>2.8839999999999999</v>
      </c>
      <c r="G83" s="1">
        <v>34.698999999999998</v>
      </c>
      <c r="H83" s="1"/>
    </row>
    <row r="84" spans="1:8" x14ac:dyDescent="0.25">
      <c r="A84" t="s">
        <v>10</v>
      </c>
      <c r="B84" t="s">
        <v>59</v>
      </c>
      <c r="C84" s="1">
        <v>7.8869999999999996</v>
      </c>
      <c r="D84" s="1">
        <v>13.920999999999999</v>
      </c>
      <c r="E84" s="1">
        <v>7.8069999999999995</v>
      </c>
      <c r="F84" s="1">
        <v>7.4085074481964099</v>
      </c>
      <c r="G84" s="1">
        <v>84.509000000000015</v>
      </c>
      <c r="H84" s="1"/>
    </row>
    <row r="85" spans="1:8" x14ac:dyDescent="0.25">
      <c r="A85" t="s">
        <v>3</v>
      </c>
      <c r="B85" t="s">
        <v>59</v>
      </c>
      <c r="C85" s="1">
        <v>0</v>
      </c>
      <c r="D85" s="1">
        <v>0</v>
      </c>
      <c r="E85" s="1">
        <v>0</v>
      </c>
      <c r="F85" s="1">
        <v>0</v>
      </c>
      <c r="G85" s="1">
        <v>0</v>
      </c>
      <c r="H85" s="1"/>
    </row>
    <row r="86" spans="1:8" x14ac:dyDescent="0.25">
      <c r="A86" t="s">
        <v>4</v>
      </c>
      <c r="B86" t="s">
        <v>59</v>
      </c>
      <c r="C86" s="1">
        <v>20.665079104185097</v>
      </c>
      <c r="D86" s="1">
        <v>28.669999999999995</v>
      </c>
      <c r="E86" s="1">
        <v>28.767999999999994</v>
      </c>
      <c r="F86" s="1">
        <v>21.932507448196411</v>
      </c>
      <c r="G86" s="1">
        <v>235.08500000000001</v>
      </c>
      <c r="H86" s="1"/>
    </row>
    <row r="87" spans="1:8" x14ac:dyDescent="0.25">
      <c r="A87" t="s">
        <v>11</v>
      </c>
      <c r="B87" t="s">
        <v>59</v>
      </c>
      <c r="C87" s="1">
        <v>9.7519999999999971</v>
      </c>
      <c r="D87" s="1">
        <v>8.9510000000000005</v>
      </c>
      <c r="E87" s="1">
        <v>8.8609999999999971</v>
      </c>
      <c r="F87" s="1">
        <v>8.1320000000000014</v>
      </c>
      <c r="G87" s="1">
        <v>76.769999999999982</v>
      </c>
      <c r="H87" s="1"/>
    </row>
    <row r="88" spans="1:8" x14ac:dyDescent="0.25">
      <c r="A88" t="s">
        <v>12</v>
      </c>
      <c r="B88" t="s">
        <v>59</v>
      </c>
      <c r="C88" s="1">
        <v>4.5259999999999998</v>
      </c>
      <c r="D88" s="1">
        <v>5.6180000000000003</v>
      </c>
      <c r="E88" s="1">
        <v>7.1859999999999991</v>
      </c>
      <c r="F88" s="1">
        <v>5.5510000000000002</v>
      </c>
      <c r="G88" s="1">
        <v>61.461000000000013</v>
      </c>
      <c r="H88" s="1"/>
    </row>
    <row r="89" spans="1:8" x14ac:dyDescent="0.25">
      <c r="A89" t="s">
        <v>5</v>
      </c>
      <c r="B89" t="s">
        <v>59</v>
      </c>
      <c r="C89" s="1">
        <v>16.822000000000003</v>
      </c>
      <c r="D89" s="1">
        <v>14.873000000000001</v>
      </c>
      <c r="E89" s="1">
        <v>12.657000000000002</v>
      </c>
      <c r="F89" s="1">
        <v>10.459</v>
      </c>
      <c r="G89" s="1">
        <v>117.47799999999997</v>
      </c>
      <c r="H89" s="1"/>
    </row>
    <row r="90" spans="1:8" x14ac:dyDescent="0.25">
      <c r="A90" t="s">
        <v>13</v>
      </c>
      <c r="B90" t="s">
        <v>59</v>
      </c>
      <c r="C90" s="1">
        <v>6.3360000000000003</v>
      </c>
      <c r="D90" s="1">
        <v>7.1049999999999995</v>
      </c>
      <c r="E90" s="1">
        <v>5.8160000000000007</v>
      </c>
      <c r="F90" s="1">
        <v>5.1919999999999984</v>
      </c>
      <c r="G90" s="1">
        <v>47.332999999999991</v>
      </c>
      <c r="H90" s="1"/>
    </row>
    <row r="91" spans="1:8" x14ac:dyDescent="0.25">
      <c r="A91" t="s">
        <v>14</v>
      </c>
      <c r="B91" t="s">
        <v>59</v>
      </c>
      <c r="C91" s="1">
        <v>8.9269999999999996</v>
      </c>
      <c r="D91" s="1">
        <v>6.0829999999999993</v>
      </c>
      <c r="E91" s="1">
        <v>5.2619999999999996</v>
      </c>
      <c r="F91" s="1">
        <v>4.8359999999999994</v>
      </c>
      <c r="G91" s="1">
        <v>46.961999999999989</v>
      </c>
      <c r="H91" s="1"/>
    </row>
    <row r="92" spans="1:8" x14ac:dyDescent="0.25">
      <c r="A92" t="s">
        <v>0</v>
      </c>
      <c r="B92" t="s">
        <v>60</v>
      </c>
      <c r="C92" s="1">
        <v>143.06956916880608</v>
      </c>
      <c r="D92" s="1">
        <v>145.29499999999996</v>
      </c>
      <c r="E92" s="1">
        <v>106.12500000000001</v>
      </c>
      <c r="F92" s="1">
        <v>108.64256866610046</v>
      </c>
      <c r="G92" s="1">
        <v>973.55899999999997</v>
      </c>
      <c r="H92" s="1"/>
    </row>
    <row r="93" spans="1:8" x14ac:dyDescent="0.25">
      <c r="A93" t="s">
        <v>6</v>
      </c>
      <c r="B93" t="s">
        <v>60</v>
      </c>
      <c r="C93" s="1">
        <v>8.5525691688060768</v>
      </c>
      <c r="D93" s="1">
        <v>9.6020000000000003</v>
      </c>
      <c r="E93" s="1">
        <v>5.2789999999999999</v>
      </c>
      <c r="F93" s="1">
        <v>5.9649999999999999</v>
      </c>
      <c r="G93" s="1">
        <v>51.056999999999995</v>
      </c>
      <c r="H93" s="1"/>
    </row>
    <row r="94" spans="1:8" x14ac:dyDescent="0.25">
      <c r="A94" t="s">
        <v>7</v>
      </c>
      <c r="B94" t="s">
        <v>60</v>
      </c>
      <c r="C94" s="1">
        <v>17.357999999999997</v>
      </c>
      <c r="D94" s="1">
        <v>18.430000000000007</v>
      </c>
      <c r="E94" s="1">
        <v>12.279999999999998</v>
      </c>
      <c r="F94" s="1">
        <v>12.770999999999997</v>
      </c>
      <c r="G94" s="1">
        <v>116.25500000000001</v>
      </c>
      <c r="H94" s="1"/>
    </row>
    <row r="95" spans="1:8" x14ac:dyDescent="0.25">
      <c r="A95" t="s">
        <v>8</v>
      </c>
      <c r="B95" t="s">
        <v>60</v>
      </c>
      <c r="C95" s="1">
        <v>37.464999999999996</v>
      </c>
      <c r="D95" s="1">
        <v>35.161999999999999</v>
      </c>
      <c r="E95" s="1">
        <v>26.808000000000003</v>
      </c>
      <c r="F95" s="1">
        <v>24.412000000000003</v>
      </c>
      <c r="G95" s="1">
        <v>212.70799999999994</v>
      </c>
      <c r="H95" s="1"/>
    </row>
    <row r="96" spans="1:8" x14ac:dyDescent="0.25">
      <c r="A96" t="s">
        <v>1</v>
      </c>
      <c r="B96" t="s">
        <v>60</v>
      </c>
      <c r="C96" s="1">
        <v>37.465000000000003</v>
      </c>
      <c r="D96" s="1">
        <v>35.162000000000006</v>
      </c>
      <c r="E96" s="1">
        <v>26.808</v>
      </c>
      <c r="F96" s="1">
        <v>24.411999999999999</v>
      </c>
      <c r="G96" s="1">
        <v>212.708</v>
      </c>
      <c r="H96" s="1"/>
    </row>
    <row r="97" spans="1:8" x14ac:dyDescent="0.25">
      <c r="A97" t="s">
        <v>2</v>
      </c>
      <c r="B97" t="s">
        <v>60</v>
      </c>
      <c r="C97" s="1">
        <v>22.995000000000005</v>
      </c>
      <c r="D97" s="1">
        <v>23.020000000000003</v>
      </c>
      <c r="E97" s="1">
        <v>16.625</v>
      </c>
      <c r="F97" s="1">
        <v>19.080000000000005</v>
      </c>
      <c r="G97" s="1">
        <v>172.38899999999995</v>
      </c>
      <c r="H97" s="1"/>
    </row>
    <row r="98" spans="1:8" x14ac:dyDescent="0.25">
      <c r="A98" t="s">
        <v>9</v>
      </c>
      <c r="B98" t="s">
        <v>60</v>
      </c>
      <c r="C98" s="1">
        <v>4.3650000000000002</v>
      </c>
      <c r="D98" s="1">
        <v>3.7679999999999998</v>
      </c>
      <c r="E98" s="1">
        <v>3.6779999999999995</v>
      </c>
      <c r="F98" s="1">
        <v>3.3769999999999998</v>
      </c>
      <c r="G98" s="1">
        <v>29.704000000000001</v>
      </c>
      <c r="H98" s="1"/>
    </row>
    <row r="99" spans="1:8" x14ac:dyDescent="0.25">
      <c r="A99" t="s">
        <v>10</v>
      </c>
      <c r="B99" t="s">
        <v>60</v>
      </c>
      <c r="C99" s="1">
        <v>18.688000000000006</v>
      </c>
      <c r="D99" s="1">
        <v>15.997999999999999</v>
      </c>
      <c r="E99" s="1">
        <v>12.443999999999996</v>
      </c>
      <c r="F99" s="1">
        <v>15.030568666100502</v>
      </c>
      <c r="G99" s="1">
        <v>119.17599999999997</v>
      </c>
      <c r="H99" s="1"/>
    </row>
    <row r="100" spans="1:8" x14ac:dyDescent="0.25">
      <c r="A100" t="s">
        <v>3</v>
      </c>
      <c r="B100" t="s">
        <v>60</v>
      </c>
      <c r="C100" s="1">
        <v>0</v>
      </c>
      <c r="D100" s="1">
        <v>0</v>
      </c>
      <c r="E100" s="1">
        <v>0</v>
      </c>
      <c r="F100" s="1">
        <v>0</v>
      </c>
      <c r="G100" s="1">
        <v>0</v>
      </c>
      <c r="H100" s="1"/>
    </row>
    <row r="101" spans="1:8" x14ac:dyDescent="0.25">
      <c r="A101" t="s">
        <v>4</v>
      </c>
      <c r="B101" t="s">
        <v>60</v>
      </c>
      <c r="C101" s="1">
        <v>51.03756916880608</v>
      </c>
      <c r="D101" s="1">
        <v>55.162000000000006</v>
      </c>
      <c r="E101" s="1">
        <v>35.735999999999997</v>
      </c>
      <c r="F101" s="1">
        <v>35.066568666100508</v>
      </c>
      <c r="G101" s="1">
        <v>329.36200000000014</v>
      </c>
      <c r="H101" s="1"/>
    </row>
    <row r="102" spans="1:8" x14ac:dyDescent="0.25">
      <c r="A102" t="s">
        <v>11</v>
      </c>
      <c r="B102" t="s">
        <v>60</v>
      </c>
      <c r="C102" s="1">
        <v>20.956</v>
      </c>
      <c r="D102" s="1">
        <v>25.481000000000005</v>
      </c>
      <c r="E102" s="1">
        <v>18.297000000000004</v>
      </c>
      <c r="F102" s="1">
        <v>17.021000000000004</v>
      </c>
      <c r="G102" s="1">
        <v>144.01000000000002</v>
      </c>
      <c r="H102" s="1"/>
    </row>
    <row r="103" spans="1:8" x14ac:dyDescent="0.25">
      <c r="A103" t="s">
        <v>12</v>
      </c>
      <c r="B103" t="s">
        <v>60</v>
      </c>
      <c r="C103" s="1">
        <v>15.856</v>
      </c>
      <c r="D103" s="1">
        <v>13.397</v>
      </c>
      <c r="E103" s="1">
        <v>11.584</v>
      </c>
      <c r="F103" s="1">
        <v>12.351999999999999</v>
      </c>
      <c r="G103" s="1">
        <v>119.568</v>
      </c>
      <c r="H103" s="1"/>
    </row>
    <row r="104" spans="1:8" x14ac:dyDescent="0.25">
      <c r="A104" t="s">
        <v>5</v>
      </c>
      <c r="B104" t="s">
        <v>60</v>
      </c>
      <c r="C104" s="1">
        <v>31.571999999999996</v>
      </c>
      <c r="D104" s="1">
        <v>31.950999999999993</v>
      </c>
      <c r="E104" s="1">
        <v>26.955999999999996</v>
      </c>
      <c r="F104" s="1">
        <v>30.084000000000003</v>
      </c>
      <c r="G104" s="1">
        <v>259.10000000000002</v>
      </c>
      <c r="H104" s="1"/>
    </row>
    <row r="105" spans="1:8" x14ac:dyDescent="0.25">
      <c r="A105" t="s">
        <v>13</v>
      </c>
      <c r="B105" t="s">
        <v>60</v>
      </c>
      <c r="C105" s="1">
        <v>6.0469999999999979</v>
      </c>
      <c r="D105" s="1">
        <v>8.0590000000000011</v>
      </c>
      <c r="E105" s="1">
        <v>6.73</v>
      </c>
      <c r="F105" s="1">
        <v>6.7930000000000001</v>
      </c>
      <c r="G105" s="1">
        <v>65.031999999999996</v>
      </c>
      <c r="H105" s="1"/>
    </row>
    <row r="106" spans="1:8" x14ac:dyDescent="0.25">
      <c r="A106" t="s">
        <v>14</v>
      </c>
      <c r="B106" t="s">
        <v>60</v>
      </c>
      <c r="C106" s="1">
        <v>13.781999999999998</v>
      </c>
      <c r="D106" s="1">
        <v>15.398</v>
      </c>
      <c r="E106" s="1">
        <v>9.0250000000000004</v>
      </c>
      <c r="F106" s="1">
        <v>10.921000000000001</v>
      </c>
      <c r="G106" s="1">
        <v>116.04900000000002</v>
      </c>
      <c r="H106" s="1"/>
    </row>
    <row r="107" spans="1:8" x14ac:dyDescent="0.25">
      <c r="A107" t="s">
        <v>0</v>
      </c>
      <c r="B107" t="s">
        <v>61</v>
      </c>
      <c r="C107" s="1">
        <v>25.228000000000002</v>
      </c>
      <c r="D107" s="1">
        <v>22.339000000000006</v>
      </c>
      <c r="E107" s="1">
        <v>17.308</v>
      </c>
      <c r="F107" s="1">
        <v>15.684999999999999</v>
      </c>
      <c r="G107" s="1">
        <v>146.68799999999999</v>
      </c>
      <c r="H107" s="1"/>
    </row>
    <row r="108" spans="1:8" x14ac:dyDescent="0.25">
      <c r="A108" t="s">
        <v>6</v>
      </c>
      <c r="B108" t="s">
        <v>61</v>
      </c>
      <c r="C108" s="1">
        <v>1.2310000000000001</v>
      </c>
      <c r="D108" s="1">
        <v>1.224</v>
      </c>
      <c r="E108" s="1">
        <v>1.9730000000000003</v>
      </c>
      <c r="F108" s="1">
        <v>1.7439999999999998</v>
      </c>
      <c r="G108" s="1">
        <v>10.433</v>
      </c>
      <c r="H108" s="1"/>
    </row>
    <row r="109" spans="1:8" x14ac:dyDescent="0.25">
      <c r="A109" t="s">
        <v>7</v>
      </c>
      <c r="B109" t="s">
        <v>61</v>
      </c>
      <c r="C109" s="1">
        <v>3.3849999999999998</v>
      </c>
      <c r="D109" s="1">
        <v>1.7610000000000003</v>
      </c>
      <c r="E109" s="1">
        <v>0.47199999999999992</v>
      </c>
      <c r="F109" s="1">
        <v>0.54399999999999993</v>
      </c>
      <c r="G109" s="1">
        <v>9.8949999999999996</v>
      </c>
      <c r="H109" s="1"/>
    </row>
    <row r="110" spans="1:8" x14ac:dyDescent="0.25">
      <c r="A110" t="s">
        <v>8</v>
      </c>
      <c r="B110" t="s">
        <v>61</v>
      </c>
      <c r="C110" s="1">
        <v>3.9039999999999999</v>
      </c>
      <c r="D110" s="1">
        <v>3.0630000000000002</v>
      </c>
      <c r="E110" s="1">
        <v>2.65</v>
      </c>
      <c r="F110" s="1">
        <v>2.4859999999999998</v>
      </c>
      <c r="G110" s="1">
        <v>25.225000000000001</v>
      </c>
      <c r="H110" s="1"/>
    </row>
    <row r="111" spans="1:8" x14ac:dyDescent="0.25">
      <c r="A111" t="s">
        <v>1</v>
      </c>
      <c r="B111" t="s">
        <v>61</v>
      </c>
      <c r="C111" s="1">
        <v>3.9039999999999999</v>
      </c>
      <c r="D111" s="1">
        <v>3.0629999999999997</v>
      </c>
      <c r="E111" s="1">
        <v>2.65</v>
      </c>
      <c r="F111" s="1">
        <v>2.4859999999999998</v>
      </c>
      <c r="G111" s="1">
        <v>25.225000000000001</v>
      </c>
      <c r="H111" s="1"/>
    </row>
    <row r="112" spans="1:8" x14ac:dyDescent="0.25">
      <c r="A112" t="s">
        <v>2</v>
      </c>
      <c r="B112" t="s">
        <v>61</v>
      </c>
      <c r="C112" s="1">
        <v>4.4689999999999994</v>
      </c>
      <c r="D112" s="1">
        <v>3.1909999999999998</v>
      </c>
      <c r="E112" s="1">
        <v>2.7949999999999999</v>
      </c>
      <c r="F112" s="1">
        <v>2.4429999999999996</v>
      </c>
      <c r="G112" s="1">
        <v>26.838999999999995</v>
      </c>
      <c r="H112" s="1"/>
    </row>
    <row r="113" spans="1:8" x14ac:dyDescent="0.25">
      <c r="A113" t="s">
        <v>9</v>
      </c>
      <c r="B113" t="s">
        <v>61</v>
      </c>
      <c r="C113" s="1">
        <v>0.252</v>
      </c>
      <c r="D113" s="1">
        <v>0.89800000000000013</v>
      </c>
      <c r="E113" s="1">
        <v>0.89300000000000002</v>
      </c>
      <c r="F113" s="1">
        <v>0.63900000000000001</v>
      </c>
      <c r="G113" s="1">
        <v>9.2920000000000016</v>
      </c>
      <c r="H113" s="1"/>
    </row>
    <row r="114" spans="1:8" x14ac:dyDescent="0.25">
      <c r="A114" t="s">
        <v>10</v>
      </c>
      <c r="B114" t="s">
        <v>61</v>
      </c>
      <c r="C114" s="1">
        <v>3.7549999999999999</v>
      </c>
      <c r="D114" s="1">
        <v>2.2589999999999999</v>
      </c>
      <c r="E114" s="1">
        <v>2.6569999999999996</v>
      </c>
      <c r="F114" s="1">
        <v>2.6749999999999994</v>
      </c>
      <c r="G114" s="1">
        <v>26.473000000000003</v>
      </c>
      <c r="H114" s="1"/>
    </row>
    <row r="115" spans="1:8" x14ac:dyDescent="0.25">
      <c r="A115" t="s">
        <v>3</v>
      </c>
      <c r="B115" t="s">
        <v>61</v>
      </c>
      <c r="C115" s="1">
        <v>0</v>
      </c>
      <c r="D115" s="1">
        <v>0</v>
      </c>
      <c r="E115" s="1">
        <v>0</v>
      </c>
      <c r="F115" s="1">
        <v>0</v>
      </c>
      <c r="G115" s="1">
        <v>0</v>
      </c>
      <c r="H115" s="1"/>
    </row>
    <row r="116" spans="1:8" x14ac:dyDescent="0.25">
      <c r="A116" t="s">
        <v>4</v>
      </c>
      <c r="B116" t="s">
        <v>61</v>
      </c>
      <c r="C116" s="1">
        <v>11.306999999999999</v>
      </c>
      <c r="D116" s="1">
        <v>11.177999999999995</v>
      </c>
      <c r="E116" s="1">
        <v>9.3740000000000023</v>
      </c>
      <c r="F116" s="1">
        <v>8.3489999999999984</v>
      </c>
      <c r="G116" s="1">
        <v>73.488000000000014</v>
      </c>
      <c r="H116" s="1"/>
    </row>
    <row r="117" spans="1:8" x14ac:dyDescent="0.25">
      <c r="A117" t="s">
        <v>11</v>
      </c>
      <c r="B117" t="s">
        <v>61</v>
      </c>
      <c r="C117" s="1">
        <v>8.7489999999999988</v>
      </c>
      <c r="D117" s="1">
        <v>7.4220000000000006</v>
      </c>
      <c r="E117" s="1">
        <v>5.6549999999999994</v>
      </c>
      <c r="F117" s="1">
        <v>4.8139999999999992</v>
      </c>
      <c r="G117" s="1">
        <v>42.623999999999988</v>
      </c>
      <c r="H117" s="1"/>
    </row>
    <row r="118" spans="1:8" x14ac:dyDescent="0.25">
      <c r="A118" t="s">
        <v>12</v>
      </c>
      <c r="B118" t="s">
        <v>61</v>
      </c>
      <c r="C118" s="1">
        <v>2.2250000000000001</v>
      </c>
      <c r="D118" s="1">
        <v>2.052</v>
      </c>
      <c r="E118" s="1">
        <v>1.6909999999999998</v>
      </c>
      <c r="F118" s="1">
        <v>1.7229999999999999</v>
      </c>
      <c r="G118" s="1">
        <v>12.727999999999998</v>
      </c>
      <c r="H118" s="1"/>
    </row>
    <row r="119" spans="1:8" x14ac:dyDescent="0.25">
      <c r="A119" t="s">
        <v>5</v>
      </c>
      <c r="B119" t="s">
        <v>61</v>
      </c>
      <c r="C119" s="1">
        <v>5.5479999999999992</v>
      </c>
      <c r="D119" s="1">
        <v>4.9069999999999991</v>
      </c>
      <c r="E119" s="1">
        <v>2.4889999999999999</v>
      </c>
      <c r="F119" s="1">
        <v>2.407</v>
      </c>
      <c r="G119" s="1">
        <v>21.136000000000003</v>
      </c>
      <c r="H119" s="1"/>
    </row>
    <row r="120" spans="1:8" x14ac:dyDescent="0.25">
      <c r="A120" t="s">
        <v>13</v>
      </c>
      <c r="B120" t="s">
        <v>61</v>
      </c>
      <c r="C120" s="1">
        <v>0.42600000000000005</v>
      </c>
      <c r="D120" s="1">
        <v>1.8789999999999998</v>
      </c>
      <c r="E120" s="1">
        <v>0.64</v>
      </c>
      <c r="F120" s="1">
        <v>0.26700000000000002</v>
      </c>
      <c r="G120" s="1">
        <v>1.992</v>
      </c>
      <c r="H120" s="1"/>
    </row>
    <row r="121" spans="1:8" x14ac:dyDescent="0.25">
      <c r="A121" t="s">
        <v>14</v>
      </c>
      <c r="B121" t="s">
        <v>61</v>
      </c>
      <c r="C121" s="1">
        <v>1.3010000000000002</v>
      </c>
      <c r="D121" s="1">
        <v>1.7809999999999999</v>
      </c>
      <c r="E121" s="1">
        <v>0.67700000000000005</v>
      </c>
      <c r="F121" s="1">
        <v>0.79300000000000004</v>
      </c>
      <c r="G121" s="1">
        <v>8.0259999999999998</v>
      </c>
      <c r="H121" s="1"/>
    </row>
    <row r="122" spans="1:8" x14ac:dyDescent="0.25">
      <c r="A122" t="s">
        <v>0</v>
      </c>
      <c r="B122" t="s">
        <v>62</v>
      </c>
      <c r="C122" s="1">
        <v>230.68064826703076</v>
      </c>
      <c r="D122" s="1">
        <v>246.52899999999994</v>
      </c>
      <c r="E122" s="1">
        <v>189.74699999999993</v>
      </c>
      <c r="F122" s="1">
        <v>178.03207612687351</v>
      </c>
      <c r="G122" s="1">
        <v>1681.98</v>
      </c>
      <c r="H122" s="1"/>
    </row>
    <row r="123" spans="1:8" x14ac:dyDescent="0.25">
      <c r="A123" t="s">
        <v>6</v>
      </c>
      <c r="B123" t="s">
        <v>62</v>
      </c>
      <c r="C123" s="1">
        <v>13.553648267030715</v>
      </c>
      <c r="D123" s="1">
        <v>18.138999999999996</v>
      </c>
      <c r="E123" s="1">
        <v>12.918999999999997</v>
      </c>
      <c r="F123" s="1">
        <v>11.972000000000001</v>
      </c>
      <c r="G123" s="1">
        <v>101.27200000000003</v>
      </c>
      <c r="H123" s="1"/>
    </row>
    <row r="124" spans="1:8" x14ac:dyDescent="0.25">
      <c r="A124" t="s">
        <v>7</v>
      </c>
      <c r="B124" t="s">
        <v>62</v>
      </c>
      <c r="C124" s="1">
        <v>26.638999999999996</v>
      </c>
      <c r="D124" s="1">
        <v>27.041999999999998</v>
      </c>
      <c r="E124" s="1">
        <v>22.526000000000014</v>
      </c>
      <c r="F124" s="1">
        <v>19.617000000000001</v>
      </c>
      <c r="G124" s="1">
        <v>213.48600000000005</v>
      </c>
      <c r="H124" s="1"/>
    </row>
    <row r="125" spans="1:8" x14ac:dyDescent="0.25">
      <c r="A125" t="s">
        <v>8</v>
      </c>
      <c r="B125" t="s">
        <v>62</v>
      </c>
      <c r="C125" s="1">
        <v>50.291999999999994</v>
      </c>
      <c r="D125" s="1">
        <v>54.608000000000004</v>
      </c>
      <c r="E125" s="1">
        <v>42.365000000000002</v>
      </c>
      <c r="F125" s="1">
        <v>36.033999999999999</v>
      </c>
      <c r="G125" s="1">
        <v>320.81400000000002</v>
      </c>
      <c r="H125" s="1"/>
    </row>
    <row r="126" spans="1:8" x14ac:dyDescent="0.25">
      <c r="A126" t="s">
        <v>1</v>
      </c>
      <c r="B126" t="s">
        <v>62</v>
      </c>
      <c r="C126" s="1">
        <v>50.291999999999987</v>
      </c>
      <c r="D126" s="1">
        <v>54.608000000000004</v>
      </c>
      <c r="E126" s="1">
        <v>42.365000000000009</v>
      </c>
      <c r="F126" s="1">
        <v>36.033999999999999</v>
      </c>
      <c r="G126" s="1">
        <v>320.81399999999991</v>
      </c>
      <c r="H126" s="1"/>
    </row>
    <row r="127" spans="1:8" x14ac:dyDescent="0.25">
      <c r="A127" t="s">
        <v>2</v>
      </c>
      <c r="B127" t="s">
        <v>62</v>
      </c>
      <c r="C127" s="1">
        <v>43.436999999999998</v>
      </c>
      <c r="D127" s="1">
        <v>45.18</v>
      </c>
      <c r="E127" s="1">
        <v>31.401999999999997</v>
      </c>
      <c r="F127" s="1">
        <v>33.700000000000003</v>
      </c>
      <c r="G127" s="1">
        <v>325.517</v>
      </c>
      <c r="H127" s="1"/>
    </row>
    <row r="128" spans="1:8" x14ac:dyDescent="0.25">
      <c r="A128" t="s">
        <v>9</v>
      </c>
      <c r="B128" t="s">
        <v>62</v>
      </c>
      <c r="C128" s="1">
        <v>10.983000000000002</v>
      </c>
      <c r="D128" s="1">
        <v>11.335999999999999</v>
      </c>
      <c r="E128" s="1">
        <v>7.6050000000000004</v>
      </c>
      <c r="F128" s="1">
        <v>6.9000000000000012</v>
      </c>
      <c r="G128" s="1">
        <v>73.695000000000007</v>
      </c>
      <c r="H128" s="1"/>
    </row>
    <row r="129" spans="1:8" x14ac:dyDescent="0.25">
      <c r="A129" t="s">
        <v>10</v>
      </c>
      <c r="B129" t="s">
        <v>62</v>
      </c>
      <c r="C129" s="1">
        <v>30.330000000000002</v>
      </c>
      <c r="D129" s="1">
        <v>32.177999999999997</v>
      </c>
      <c r="E129" s="1">
        <v>22.907999999999987</v>
      </c>
      <c r="F129" s="1">
        <v>25.114076126873488</v>
      </c>
      <c r="G129" s="1">
        <v>230.15800000000002</v>
      </c>
      <c r="H129" s="1"/>
    </row>
    <row r="130" spans="1:8" x14ac:dyDescent="0.25">
      <c r="A130" t="s">
        <v>3</v>
      </c>
      <c r="B130" t="s">
        <v>62</v>
      </c>
      <c r="C130" s="1">
        <v>0</v>
      </c>
      <c r="D130" s="1">
        <v>0</v>
      </c>
      <c r="E130" s="1">
        <v>0</v>
      </c>
      <c r="F130" s="1">
        <v>0</v>
      </c>
      <c r="G130" s="1">
        <v>0</v>
      </c>
      <c r="H130" s="1"/>
    </row>
    <row r="131" spans="1:8" x14ac:dyDescent="0.25">
      <c r="A131" t="s">
        <v>4</v>
      </c>
      <c r="B131" t="s">
        <v>62</v>
      </c>
      <c r="C131" s="1">
        <v>83.009648267030741</v>
      </c>
      <c r="D131" s="1">
        <v>95.010000000000034</v>
      </c>
      <c r="E131" s="1">
        <v>73.878000000000014</v>
      </c>
      <c r="F131" s="1">
        <v>65.348076126873536</v>
      </c>
      <c r="G131" s="1">
        <v>637.93499999999983</v>
      </c>
      <c r="H131" s="1"/>
    </row>
    <row r="132" spans="1:8" x14ac:dyDescent="0.25">
      <c r="A132" t="s">
        <v>11</v>
      </c>
      <c r="B132" t="s">
        <v>62</v>
      </c>
      <c r="C132" s="1">
        <v>39.457000000000001</v>
      </c>
      <c r="D132" s="1">
        <v>41.853999999999992</v>
      </c>
      <c r="E132" s="1">
        <v>32.813000000000002</v>
      </c>
      <c r="F132" s="1">
        <v>29.967000000000002</v>
      </c>
      <c r="G132" s="1">
        <v>263.404</v>
      </c>
      <c r="H132" s="1"/>
    </row>
    <row r="133" spans="1:8" x14ac:dyDescent="0.25">
      <c r="A133" t="s">
        <v>12</v>
      </c>
      <c r="B133" t="s">
        <v>62</v>
      </c>
      <c r="C133" s="1">
        <v>22.606999999999992</v>
      </c>
      <c r="D133" s="1">
        <v>21.067</v>
      </c>
      <c r="E133" s="1">
        <v>20.460999999999995</v>
      </c>
      <c r="F133" s="1">
        <v>19.626000000000001</v>
      </c>
      <c r="G133" s="1">
        <v>193.75700000000001</v>
      </c>
      <c r="H133" s="1"/>
    </row>
    <row r="134" spans="1:8" x14ac:dyDescent="0.25">
      <c r="A134" t="s">
        <v>5</v>
      </c>
      <c r="B134" t="s">
        <v>62</v>
      </c>
      <c r="C134" s="1">
        <v>53.941999999999993</v>
      </c>
      <c r="D134" s="1">
        <v>51.731000000000009</v>
      </c>
      <c r="E134" s="1">
        <v>42.102000000000011</v>
      </c>
      <c r="F134" s="1">
        <v>42.949999999999996</v>
      </c>
      <c r="G134" s="1">
        <v>397.71400000000011</v>
      </c>
      <c r="H134" s="1"/>
    </row>
    <row r="135" spans="1:8" x14ac:dyDescent="0.25">
      <c r="A135" t="s">
        <v>13</v>
      </c>
      <c r="B135" t="s">
        <v>62</v>
      </c>
      <c r="C135" s="1">
        <v>12.808999999999999</v>
      </c>
      <c r="D135" s="1">
        <v>17.042999999999999</v>
      </c>
      <c r="E135" s="1">
        <v>13.186000000000002</v>
      </c>
      <c r="F135" s="1">
        <v>12.252000000000002</v>
      </c>
      <c r="G135" s="1">
        <v>114.35699999999999</v>
      </c>
      <c r="H135" s="1"/>
    </row>
    <row r="136" spans="1:8" x14ac:dyDescent="0.25">
      <c r="A136" t="s">
        <v>14</v>
      </c>
      <c r="B136" t="s">
        <v>62</v>
      </c>
      <c r="C136" s="1">
        <v>24.009999999999998</v>
      </c>
      <c r="D136" s="1">
        <v>23.262000000000004</v>
      </c>
      <c r="E136" s="1">
        <v>14.963999999999999</v>
      </c>
      <c r="F136" s="1">
        <v>16.55</v>
      </c>
      <c r="G136" s="1">
        <v>171.03699999999998</v>
      </c>
      <c r="H136" s="1"/>
    </row>
    <row r="137" spans="1:8" x14ac:dyDescent="0.25">
      <c r="C137" s="1"/>
      <c r="D137" s="1"/>
      <c r="E137" s="1"/>
      <c r="F137" s="1"/>
      <c r="G137" s="1"/>
    </row>
    <row r="138" spans="1:8" x14ac:dyDescent="0.25">
      <c r="C138" s="1"/>
      <c r="D138" s="1"/>
      <c r="E138" s="1"/>
      <c r="F138" s="1"/>
      <c r="G138" s="1"/>
    </row>
    <row r="139" spans="1:8" x14ac:dyDescent="0.25">
      <c r="C139" s="1"/>
      <c r="D139" s="1"/>
      <c r="E139" s="1"/>
      <c r="F139" s="1"/>
      <c r="G139" s="1"/>
    </row>
    <row r="140" spans="1:8" x14ac:dyDescent="0.25">
      <c r="C140" s="1"/>
      <c r="D140" s="1"/>
      <c r="E140" s="1"/>
      <c r="F140" s="1"/>
      <c r="G140" s="1"/>
    </row>
    <row r="141" spans="1:8" x14ac:dyDescent="0.25">
      <c r="C141" s="1"/>
      <c r="D141" s="1"/>
      <c r="E141" s="1"/>
      <c r="F141" s="1"/>
      <c r="G141" s="1"/>
    </row>
    <row r="142" spans="1:8" x14ac:dyDescent="0.25">
      <c r="C142" s="1"/>
      <c r="D142" s="1"/>
      <c r="E142" s="1"/>
      <c r="F142" s="1"/>
      <c r="G142" s="1"/>
    </row>
    <row r="143" spans="1:8" x14ac:dyDescent="0.25">
      <c r="C143" s="1"/>
      <c r="D143" s="1"/>
      <c r="E143" s="1"/>
      <c r="F143" s="1"/>
      <c r="G143" s="1"/>
    </row>
    <row r="144" spans="1:8" x14ac:dyDescent="0.25">
      <c r="C144" s="1"/>
      <c r="D144" s="1"/>
      <c r="E144" s="1"/>
      <c r="F144" s="1"/>
      <c r="G144" s="1"/>
    </row>
    <row r="145" spans="3:7" x14ac:dyDescent="0.25">
      <c r="C145" s="1"/>
      <c r="D145" s="1"/>
      <c r="E145" s="1"/>
      <c r="F145" s="1"/>
      <c r="G145" s="1"/>
    </row>
    <row r="146" spans="3:7" x14ac:dyDescent="0.25">
      <c r="C146" s="1"/>
      <c r="D146" s="1"/>
      <c r="E146" s="1"/>
      <c r="F146" s="1"/>
      <c r="G146" s="1"/>
    </row>
    <row r="147" spans="3:7" x14ac:dyDescent="0.25">
      <c r="C147" s="1"/>
      <c r="D147" s="1"/>
      <c r="E147" s="1"/>
      <c r="F147" s="1"/>
      <c r="G147" s="1"/>
    </row>
    <row r="148" spans="3:7" x14ac:dyDescent="0.25">
      <c r="C148" s="1"/>
      <c r="D148" s="1"/>
      <c r="E148" s="1"/>
      <c r="F148" s="1"/>
      <c r="G148" s="1"/>
    </row>
    <row r="149" spans="3:7" x14ac:dyDescent="0.25">
      <c r="C149" s="1"/>
      <c r="D149" s="1"/>
      <c r="E149" s="1"/>
      <c r="F149" s="1"/>
      <c r="G149" s="1"/>
    </row>
    <row r="150" spans="3:7" x14ac:dyDescent="0.25">
      <c r="C150" s="1"/>
      <c r="D150" s="1"/>
      <c r="E150" s="1"/>
      <c r="F150" s="1"/>
      <c r="G150" s="1"/>
    </row>
    <row r="151" spans="3:7" x14ac:dyDescent="0.25">
      <c r="C151" s="1"/>
      <c r="D151" s="1"/>
      <c r="E151" s="1"/>
      <c r="F151" s="1"/>
      <c r="G151" s="1"/>
    </row>
    <row r="152" spans="3:7" x14ac:dyDescent="0.25">
      <c r="C152" s="1"/>
      <c r="D152" s="1"/>
      <c r="E152" s="1"/>
      <c r="F152" s="1"/>
      <c r="G152" s="1"/>
    </row>
    <row r="153" spans="3:7" x14ac:dyDescent="0.25">
      <c r="C153" s="1"/>
      <c r="D153" s="1"/>
      <c r="E153" s="1"/>
      <c r="F153" s="1"/>
      <c r="G153" s="1"/>
    </row>
    <row r="154" spans="3:7" x14ac:dyDescent="0.25">
      <c r="C154" s="1"/>
      <c r="D154" s="1"/>
      <c r="E154" s="1"/>
      <c r="F154" s="1"/>
      <c r="G154" s="1"/>
    </row>
    <row r="155" spans="3:7" x14ac:dyDescent="0.25">
      <c r="C155" s="1"/>
      <c r="D155" s="1"/>
      <c r="E155" s="1"/>
      <c r="F155" s="1"/>
      <c r="G155" s="1"/>
    </row>
    <row r="156" spans="3:7" x14ac:dyDescent="0.25">
      <c r="C156" s="1"/>
      <c r="D156" s="1"/>
      <c r="E156" s="1"/>
      <c r="F156" s="1"/>
      <c r="G156" s="1"/>
    </row>
    <row r="157" spans="3:7" x14ac:dyDescent="0.25">
      <c r="C157" s="1"/>
      <c r="D157" s="1"/>
      <c r="E157" s="1"/>
      <c r="F157" s="1"/>
      <c r="G157" s="1"/>
    </row>
    <row r="158" spans="3:7" x14ac:dyDescent="0.25">
      <c r="C158" s="1"/>
      <c r="D158" s="1"/>
      <c r="E158" s="1"/>
      <c r="F158" s="1"/>
      <c r="G158" s="1"/>
    </row>
    <row r="159" spans="3:7" x14ac:dyDescent="0.25">
      <c r="C159" s="1"/>
      <c r="D159" s="1"/>
      <c r="E159" s="1"/>
      <c r="F159" s="1"/>
      <c r="G159" s="1"/>
    </row>
    <row r="160" spans="3:7" x14ac:dyDescent="0.25">
      <c r="C160" s="1"/>
      <c r="D160" s="1"/>
      <c r="E160" s="1"/>
      <c r="F160" s="1"/>
      <c r="G160" s="1"/>
    </row>
    <row r="161" spans="3:7" x14ac:dyDescent="0.25">
      <c r="C161" s="1"/>
      <c r="D161" s="1"/>
      <c r="E161" s="1"/>
      <c r="F161" s="1"/>
      <c r="G161" s="1"/>
    </row>
    <row r="162" spans="3:7" x14ac:dyDescent="0.25">
      <c r="C162" s="1"/>
      <c r="D162" s="1"/>
      <c r="E162" s="1"/>
      <c r="F162" s="1"/>
      <c r="G162" s="1"/>
    </row>
    <row r="163" spans="3:7" x14ac:dyDescent="0.25">
      <c r="C163" s="1"/>
      <c r="D163" s="1"/>
      <c r="E163" s="1"/>
      <c r="F163" s="1"/>
      <c r="G163" s="1"/>
    </row>
    <row r="164" spans="3:7" x14ac:dyDescent="0.25">
      <c r="C164" s="1"/>
      <c r="D164" s="1"/>
      <c r="E164" s="1"/>
      <c r="F164" s="1"/>
      <c r="G164" s="1"/>
    </row>
    <row r="165" spans="3:7" x14ac:dyDescent="0.25">
      <c r="C165" s="1"/>
      <c r="D165" s="1"/>
      <c r="E165" s="1"/>
      <c r="F165" s="1"/>
      <c r="G165" s="1"/>
    </row>
    <row r="166" spans="3:7" x14ac:dyDescent="0.25">
      <c r="C166" s="1"/>
      <c r="D166" s="1"/>
      <c r="E166" s="1"/>
      <c r="F166" s="1"/>
      <c r="G166" s="1"/>
    </row>
    <row r="167" spans="3:7" x14ac:dyDescent="0.25">
      <c r="C167" s="1"/>
      <c r="D167" s="1"/>
      <c r="E167" s="1"/>
      <c r="F167" s="1"/>
      <c r="G167" s="1"/>
    </row>
    <row r="168" spans="3:7" x14ac:dyDescent="0.25">
      <c r="C168" s="1"/>
      <c r="D168" s="1"/>
      <c r="E168" s="1"/>
      <c r="F168" s="1"/>
      <c r="G168" s="1"/>
    </row>
    <row r="169" spans="3:7" x14ac:dyDescent="0.25">
      <c r="C169" s="1"/>
      <c r="D169" s="1"/>
      <c r="E169" s="1"/>
      <c r="F169" s="1"/>
      <c r="G169" s="1"/>
    </row>
    <row r="170" spans="3:7" x14ac:dyDescent="0.25">
      <c r="C170" s="1"/>
      <c r="D170" s="1"/>
      <c r="E170" s="1"/>
      <c r="F170" s="1"/>
      <c r="G170" s="1"/>
    </row>
    <row r="171" spans="3:7" x14ac:dyDescent="0.25">
      <c r="C171" s="1"/>
      <c r="D171" s="1"/>
      <c r="E171" s="1"/>
      <c r="F171" s="1"/>
      <c r="G171" s="1"/>
    </row>
    <row r="172" spans="3:7" x14ac:dyDescent="0.25">
      <c r="C172" s="1"/>
      <c r="D172" s="1"/>
      <c r="E172" s="1"/>
      <c r="F172" s="1"/>
      <c r="G172" s="1"/>
    </row>
    <row r="173" spans="3:7" x14ac:dyDescent="0.25">
      <c r="C173" s="1"/>
      <c r="D173" s="1"/>
      <c r="E173" s="1"/>
      <c r="F173" s="1"/>
      <c r="G173" s="1"/>
    </row>
    <row r="174" spans="3:7" x14ac:dyDescent="0.25">
      <c r="C174" s="1"/>
      <c r="D174" s="1"/>
      <c r="E174" s="1"/>
      <c r="F174" s="1"/>
      <c r="G174" s="1"/>
    </row>
    <row r="175" spans="3:7" x14ac:dyDescent="0.25">
      <c r="C175" s="1"/>
      <c r="D175" s="1"/>
      <c r="E175" s="1"/>
      <c r="F175" s="1"/>
      <c r="G175" s="1"/>
    </row>
    <row r="176" spans="3:7" x14ac:dyDescent="0.25">
      <c r="C176" s="1"/>
      <c r="D176" s="1"/>
      <c r="E176" s="1"/>
      <c r="F176" s="1"/>
      <c r="G176" s="1"/>
    </row>
    <row r="177" spans="3:7" x14ac:dyDescent="0.25">
      <c r="C177" s="1"/>
      <c r="D177" s="1"/>
      <c r="E177" s="1"/>
      <c r="F177" s="1"/>
      <c r="G177" s="1"/>
    </row>
    <row r="178" spans="3:7" x14ac:dyDescent="0.25">
      <c r="C178" s="1"/>
      <c r="D178" s="1"/>
      <c r="E178" s="1"/>
      <c r="F178" s="1"/>
      <c r="G178" s="1"/>
    </row>
    <row r="179" spans="3:7" x14ac:dyDescent="0.25">
      <c r="C179" s="1"/>
      <c r="D179" s="1"/>
      <c r="E179" s="1"/>
      <c r="F179" s="1"/>
      <c r="G179" s="1"/>
    </row>
    <row r="180" spans="3:7" x14ac:dyDescent="0.25">
      <c r="C180" s="1"/>
      <c r="D180" s="1"/>
      <c r="E180" s="1"/>
      <c r="F180" s="1"/>
      <c r="G180" s="1"/>
    </row>
    <row r="181" spans="3:7" x14ac:dyDescent="0.25">
      <c r="C181" s="1"/>
      <c r="D181" s="1"/>
      <c r="E181" s="1"/>
      <c r="F181" s="1"/>
      <c r="G181" s="1"/>
    </row>
    <row r="182" spans="3:7" x14ac:dyDescent="0.25">
      <c r="C182" s="1"/>
      <c r="D182" s="1"/>
      <c r="E182" s="1"/>
      <c r="F182" s="1"/>
      <c r="G182" s="1"/>
    </row>
    <row r="183" spans="3:7" x14ac:dyDescent="0.25">
      <c r="C183" s="1"/>
      <c r="D183" s="1"/>
      <c r="E183" s="1"/>
      <c r="F183" s="1"/>
      <c r="G183" s="1"/>
    </row>
    <row r="184" spans="3:7" x14ac:dyDescent="0.25">
      <c r="C184" s="1"/>
      <c r="D184" s="1"/>
      <c r="E184" s="1"/>
      <c r="F184" s="1"/>
      <c r="G184" s="1"/>
    </row>
    <row r="185" spans="3:7" x14ac:dyDescent="0.25">
      <c r="C185" s="1"/>
      <c r="D185" s="1"/>
      <c r="E185" s="1"/>
      <c r="F185" s="1"/>
      <c r="G185" s="1"/>
    </row>
    <row r="186" spans="3:7" x14ac:dyDescent="0.25">
      <c r="C186" s="1"/>
      <c r="D186" s="1"/>
      <c r="E186" s="1"/>
      <c r="F186" s="1"/>
      <c r="G186" s="1"/>
    </row>
    <row r="187" spans="3:7" x14ac:dyDescent="0.25">
      <c r="C187" s="1"/>
      <c r="D187" s="1"/>
      <c r="E187" s="1"/>
      <c r="F187" s="1"/>
      <c r="G187" s="1"/>
    </row>
    <row r="188" spans="3:7" x14ac:dyDescent="0.25">
      <c r="C188" s="1"/>
      <c r="D188" s="1"/>
      <c r="E188" s="1"/>
      <c r="F188" s="1"/>
      <c r="G188" s="1"/>
    </row>
    <row r="189" spans="3:7" x14ac:dyDescent="0.25">
      <c r="C189" s="1"/>
      <c r="D189" s="1"/>
      <c r="E189" s="1"/>
      <c r="F189" s="1"/>
      <c r="G189" s="1"/>
    </row>
    <row r="190" spans="3:7" x14ac:dyDescent="0.25">
      <c r="C190" s="1"/>
      <c r="D190" s="1"/>
      <c r="E190" s="1"/>
      <c r="F190" s="1"/>
      <c r="G190" s="1"/>
    </row>
    <row r="191" spans="3:7" x14ac:dyDescent="0.25">
      <c r="C191" s="1"/>
      <c r="D191" s="1"/>
      <c r="E191" s="1"/>
      <c r="F191" s="1"/>
      <c r="G191" s="1"/>
    </row>
    <row r="192" spans="3:7" x14ac:dyDescent="0.25">
      <c r="C192" s="1"/>
      <c r="D192" s="1"/>
      <c r="E192" s="1"/>
      <c r="F192" s="1"/>
      <c r="G192" s="1"/>
    </row>
    <row r="193" spans="3:7" x14ac:dyDescent="0.25">
      <c r="C193" s="1"/>
      <c r="D193" s="1"/>
      <c r="E193" s="1"/>
      <c r="F193" s="1"/>
      <c r="G193" s="1"/>
    </row>
    <row r="194" spans="3:7" x14ac:dyDescent="0.25">
      <c r="C194" s="1"/>
      <c r="D194" s="1"/>
      <c r="E194" s="1"/>
      <c r="F194" s="1"/>
      <c r="G194" s="1"/>
    </row>
    <row r="195" spans="3:7" x14ac:dyDescent="0.25">
      <c r="C195" s="1"/>
      <c r="D195" s="1"/>
      <c r="E195" s="1"/>
      <c r="F195" s="1"/>
      <c r="G195" s="1"/>
    </row>
    <row r="196" spans="3:7" x14ac:dyDescent="0.25">
      <c r="C196" s="1"/>
      <c r="D196" s="1"/>
      <c r="E196" s="1"/>
      <c r="F196" s="1"/>
      <c r="G196" s="1"/>
    </row>
    <row r="197" spans="3:7" x14ac:dyDescent="0.25">
      <c r="C197" s="1"/>
      <c r="D197" s="1"/>
      <c r="E197" s="1"/>
      <c r="F197" s="1"/>
      <c r="G197" s="1"/>
    </row>
    <row r="198" spans="3:7" x14ac:dyDescent="0.25">
      <c r="C198" s="1"/>
      <c r="D198" s="1"/>
      <c r="E198" s="1"/>
      <c r="F198" s="1"/>
      <c r="G198" s="1"/>
    </row>
    <row r="199" spans="3:7" x14ac:dyDescent="0.25">
      <c r="C199" s="1"/>
      <c r="D199" s="1"/>
      <c r="E199" s="1"/>
      <c r="F199" s="1"/>
      <c r="G199" s="1"/>
    </row>
    <row r="200" spans="3:7" x14ac:dyDescent="0.25">
      <c r="C200" s="1"/>
      <c r="D200" s="1"/>
      <c r="E200" s="1"/>
      <c r="F200" s="1"/>
      <c r="G200" s="1"/>
    </row>
    <row r="201" spans="3:7" x14ac:dyDescent="0.25">
      <c r="C201" s="1"/>
      <c r="D201" s="1"/>
      <c r="E201" s="1"/>
      <c r="F201" s="1"/>
      <c r="G201" s="1"/>
    </row>
    <row r="202" spans="3:7" x14ac:dyDescent="0.25">
      <c r="C202" s="1"/>
      <c r="D202" s="1"/>
      <c r="E202" s="1"/>
      <c r="F202" s="1"/>
      <c r="G202" s="1"/>
    </row>
    <row r="203" spans="3:7" x14ac:dyDescent="0.25">
      <c r="C203" s="1"/>
      <c r="D203" s="1"/>
      <c r="E203" s="1"/>
      <c r="F203" s="1"/>
      <c r="G203" s="1"/>
    </row>
    <row r="204" spans="3:7" x14ac:dyDescent="0.25">
      <c r="C204" s="1"/>
      <c r="D204" s="1"/>
      <c r="E204" s="1"/>
      <c r="F204" s="1"/>
      <c r="G204" s="1"/>
    </row>
    <row r="205" spans="3:7" x14ac:dyDescent="0.25">
      <c r="C205" s="1"/>
      <c r="D205" s="1"/>
      <c r="E205" s="1"/>
      <c r="F205" s="1"/>
      <c r="G205" s="1"/>
    </row>
    <row r="206" spans="3:7" x14ac:dyDescent="0.25">
      <c r="C206" s="1"/>
      <c r="D206" s="1"/>
      <c r="E206" s="1"/>
      <c r="F206" s="1"/>
      <c r="G206" s="1"/>
    </row>
    <row r="207" spans="3:7" x14ac:dyDescent="0.25">
      <c r="C207" s="1"/>
      <c r="D207" s="1"/>
      <c r="E207" s="1"/>
      <c r="F207" s="1"/>
      <c r="G207" s="1"/>
    </row>
    <row r="208" spans="3:7" x14ac:dyDescent="0.25">
      <c r="C208" s="1"/>
      <c r="D208" s="1"/>
      <c r="E208" s="1"/>
      <c r="F208" s="1"/>
      <c r="G208" s="1"/>
    </row>
    <row r="209" spans="3:7" x14ac:dyDescent="0.25">
      <c r="C209" s="1"/>
      <c r="D209" s="1"/>
      <c r="E209" s="1"/>
      <c r="F209" s="1"/>
      <c r="G209" s="1"/>
    </row>
    <row r="210" spans="3:7" x14ac:dyDescent="0.25">
      <c r="C210" s="1"/>
      <c r="D210" s="1"/>
      <c r="E210" s="1"/>
      <c r="F210" s="1"/>
      <c r="G210" s="1"/>
    </row>
    <row r="211" spans="3:7" x14ac:dyDescent="0.25">
      <c r="C211" s="1"/>
      <c r="D211" s="1"/>
      <c r="E211" s="1"/>
      <c r="F211" s="1"/>
      <c r="G211" s="1"/>
    </row>
    <row r="212" spans="3:7" x14ac:dyDescent="0.25">
      <c r="C212" s="1"/>
      <c r="D212" s="1"/>
      <c r="E212" s="1"/>
      <c r="F212" s="1"/>
      <c r="G212" s="1"/>
    </row>
    <row r="213" spans="3:7" x14ac:dyDescent="0.25">
      <c r="C213" s="1"/>
      <c r="D213" s="1"/>
      <c r="E213" s="1"/>
      <c r="F213" s="1"/>
      <c r="G213" s="1"/>
    </row>
    <row r="214" spans="3:7" x14ac:dyDescent="0.25">
      <c r="C214" s="1"/>
      <c r="D214" s="1"/>
      <c r="E214" s="1"/>
      <c r="F214" s="1"/>
      <c r="G214" s="1"/>
    </row>
    <row r="215" spans="3:7" x14ac:dyDescent="0.25">
      <c r="C215" s="1"/>
      <c r="D215" s="1"/>
      <c r="E215" s="1"/>
      <c r="F215" s="1"/>
      <c r="G215" s="1"/>
    </row>
    <row r="216" spans="3:7" x14ac:dyDescent="0.25">
      <c r="C216" s="1"/>
      <c r="D216" s="1"/>
      <c r="E216" s="1"/>
      <c r="F216" s="1"/>
      <c r="G216" s="1"/>
    </row>
    <row r="217" spans="3:7" x14ac:dyDescent="0.25">
      <c r="C217" s="1"/>
      <c r="D217" s="1"/>
      <c r="E217" s="1"/>
      <c r="F217" s="1"/>
      <c r="G217" s="1"/>
    </row>
    <row r="218" spans="3:7" x14ac:dyDescent="0.25">
      <c r="C218" s="1"/>
      <c r="D218" s="1"/>
      <c r="E218" s="1"/>
      <c r="F218" s="1"/>
      <c r="G218" s="1"/>
    </row>
    <row r="219" spans="3:7" x14ac:dyDescent="0.25">
      <c r="C219" s="1"/>
      <c r="D219" s="1"/>
      <c r="E219" s="1"/>
      <c r="F219" s="1"/>
      <c r="G219" s="1"/>
    </row>
    <row r="220" spans="3:7" x14ac:dyDescent="0.25">
      <c r="C220" s="1"/>
      <c r="D220" s="1"/>
      <c r="E220" s="1"/>
      <c r="F220" s="1"/>
      <c r="G220" s="1"/>
    </row>
    <row r="221" spans="3:7" x14ac:dyDescent="0.25">
      <c r="C221" s="1"/>
      <c r="D221" s="1"/>
      <c r="E221" s="1"/>
      <c r="F221" s="1"/>
      <c r="G221" s="1"/>
    </row>
    <row r="222" spans="3:7" x14ac:dyDescent="0.25">
      <c r="C222" s="1"/>
      <c r="D222" s="1"/>
      <c r="E222" s="1"/>
      <c r="F222" s="1"/>
      <c r="G222" s="1"/>
    </row>
    <row r="223" spans="3:7" x14ac:dyDescent="0.25">
      <c r="C223" s="1"/>
      <c r="D223" s="1"/>
      <c r="E223" s="1"/>
      <c r="F223" s="1"/>
      <c r="G223" s="1"/>
    </row>
    <row r="224" spans="3:7" x14ac:dyDescent="0.25">
      <c r="C224" s="1"/>
      <c r="D224" s="1"/>
      <c r="E224" s="1"/>
      <c r="F224" s="1"/>
      <c r="G224" s="1"/>
    </row>
    <row r="225" spans="3:7" x14ac:dyDescent="0.25">
      <c r="C225" s="1"/>
      <c r="D225" s="1"/>
      <c r="E225" s="1"/>
      <c r="F225" s="1"/>
      <c r="G225" s="1"/>
    </row>
    <row r="226" spans="3:7" x14ac:dyDescent="0.25">
      <c r="C226" s="1"/>
      <c r="D226" s="1"/>
      <c r="E226" s="1"/>
      <c r="F226" s="1"/>
      <c r="G226" s="1"/>
    </row>
    <row r="227" spans="3:7" x14ac:dyDescent="0.25">
      <c r="C227" s="1"/>
      <c r="D227" s="1"/>
      <c r="E227" s="1"/>
      <c r="F227" s="1"/>
      <c r="G227" s="1"/>
    </row>
    <row r="228" spans="3:7" x14ac:dyDescent="0.25">
      <c r="C228" s="1"/>
      <c r="D228" s="1"/>
      <c r="E228" s="1"/>
      <c r="F228" s="1"/>
      <c r="G228" s="1"/>
    </row>
    <row r="229" spans="3:7" x14ac:dyDescent="0.25">
      <c r="C229" s="1"/>
      <c r="D229" s="1"/>
      <c r="E229" s="1"/>
      <c r="F229" s="1"/>
      <c r="G229" s="1"/>
    </row>
    <row r="230" spans="3:7" x14ac:dyDescent="0.25">
      <c r="C230" s="1"/>
      <c r="D230" s="1"/>
      <c r="E230" s="1"/>
      <c r="F230" s="1"/>
      <c r="G230" s="1"/>
    </row>
    <row r="231" spans="3:7" x14ac:dyDescent="0.25">
      <c r="C231" s="1"/>
      <c r="D231" s="1"/>
      <c r="E231" s="1"/>
      <c r="F231" s="1"/>
      <c r="G231" s="1"/>
    </row>
    <row r="232" spans="3:7" x14ac:dyDescent="0.25">
      <c r="C232" s="1"/>
      <c r="D232" s="1"/>
      <c r="E232" s="1"/>
      <c r="F232" s="1"/>
      <c r="G232" s="1"/>
    </row>
    <row r="233" spans="3:7" x14ac:dyDescent="0.25">
      <c r="C233" s="1"/>
      <c r="D233" s="1"/>
      <c r="E233" s="1"/>
      <c r="F233" s="1"/>
      <c r="G233" s="1"/>
    </row>
    <row r="234" spans="3:7" x14ac:dyDescent="0.25">
      <c r="C234" s="1"/>
      <c r="D234" s="1"/>
      <c r="E234" s="1"/>
      <c r="F234" s="1"/>
      <c r="G234" s="1"/>
    </row>
    <row r="235" spans="3:7" x14ac:dyDescent="0.25">
      <c r="C235" s="1"/>
      <c r="D235" s="1"/>
      <c r="E235" s="1"/>
      <c r="F235" s="1"/>
      <c r="G235" s="1"/>
    </row>
    <row r="236" spans="3:7" x14ac:dyDescent="0.25">
      <c r="C236" s="1"/>
      <c r="D236" s="1"/>
      <c r="E236" s="1"/>
      <c r="F236" s="1"/>
      <c r="G236" s="1"/>
    </row>
    <row r="237" spans="3:7" x14ac:dyDescent="0.25">
      <c r="C237" s="1"/>
      <c r="D237" s="1"/>
      <c r="E237" s="1"/>
      <c r="F237" s="1"/>
      <c r="G237" s="1"/>
    </row>
    <row r="238" spans="3:7" x14ac:dyDescent="0.25">
      <c r="C238" s="1"/>
      <c r="D238" s="1"/>
      <c r="E238" s="1"/>
      <c r="F238" s="1"/>
      <c r="G238" s="1"/>
    </row>
    <row r="239" spans="3:7" x14ac:dyDescent="0.25">
      <c r="C239" s="1"/>
      <c r="D239" s="1"/>
      <c r="E239" s="1"/>
      <c r="F239" s="1"/>
      <c r="G239" s="1"/>
    </row>
    <row r="240" spans="3:7" x14ac:dyDescent="0.25">
      <c r="C240" s="1"/>
      <c r="D240" s="1"/>
      <c r="E240" s="1"/>
      <c r="F240" s="1"/>
      <c r="G240" s="1"/>
    </row>
    <row r="241" spans="3:7" x14ac:dyDescent="0.25">
      <c r="C241" s="1"/>
      <c r="D241" s="1"/>
      <c r="E241" s="1"/>
      <c r="F241" s="1"/>
      <c r="G241" s="1"/>
    </row>
    <row r="242" spans="3:7" x14ac:dyDescent="0.25">
      <c r="C242" s="1"/>
      <c r="D242" s="1"/>
      <c r="E242" s="1"/>
      <c r="F242" s="1"/>
      <c r="G242" s="1"/>
    </row>
    <row r="243" spans="3:7" x14ac:dyDescent="0.25">
      <c r="C243" s="1"/>
      <c r="D243" s="1"/>
      <c r="E243" s="1"/>
      <c r="F243" s="1"/>
      <c r="G243" s="1"/>
    </row>
    <row r="244" spans="3:7" x14ac:dyDescent="0.25">
      <c r="C244" s="1"/>
      <c r="D244" s="1"/>
      <c r="E244" s="1"/>
      <c r="F244" s="1"/>
      <c r="G244" s="1"/>
    </row>
    <row r="245" spans="3:7" x14ac:dyDescent="0.25">
      <c r="C245" s="1"/>
      <c r="D245" s="1"/>
      <c r="E245" s="1"/>
      <c r="F245" s="1"/>
      <c r="G245" s="1"/>
    </row>
    <row r="246" spans="3:7" x14ac:dyDescent="0.25">
      <c r="C246" s="1"/>
      <c r="D246" s="1"/>
      <c r="E246" s="1"/>
      <c r="F246" s="1"/>
      <c r="G246" s="1"/>
    </row>
    <row r="247" spans="3:7" x14ac:dyDescent="0.25">
      <c r="C247" s="1"/>
      <c r="D247" s="1"/>
      <c r="E247" s="1"/>
      <c r="F247" s="1"/>
      <c r="G247" s="1"/>
    </row>
    <row r="248" spans="3:7" x14ac:dyDescent="0.25">
      <c r="C248" s="1"/>
      <c r="D248" s="1"/>
      <c r="E248" s="1"/>
      <c r="F248" s="1"/>
      <c r="G248" s="1"/>
    </row>
    <row r="249" spans="3:7" x14ac:dyDescent="0.25">
      <c r="C249" s="1"/>
      <c r="D249" s="1"/>
      <c r="E249" s="1"/>
      <c r="F249" s="1"/>
      <c r="G249" s="1"/>
    </row>
    <row r="250" spans="3:7" x14ac:dyDescent="0.25">
      <c r="C250" s="1"/>
      <c r="D250" s="1"/>
      <c r="E250" s="1"/>
      <c r="F250" s="1"/>
      <c r="G250" s="1"/>
    </row>
    <row r="251" spans="3:7" x14ac:dyDescent="0.25">
      <c r="C251" s="1"/>
      <c r="D251" s="1"/>
      <c r="E251" s="1"/>
      <c r="F251" s="1"/>
      <c r="G251" s="1"/>
    </row>
    <row r="252" spans="3:7" x14ac:dyDescent="0.25">
      <c r="C252" s="1"/>
      <c r="D252" s="1"/>
      <c r="E252" s="1"/>
      <c r="F252" s="1"/>
      <c r="G252" s="1"/>
    </row>
    <row r="253" spans="3:7" x14ac:dyDescent="0.25">
      <c r="C253" s="1"/>
      <c r="D253" s="1"/>
      <c r="E253" s="1"/>
      <c r="F253" s="1"/>
      <c r="G253" s="1"/>
    </row>
    <row r="254" spans="3:7" x14ac:dyDescent="0.25">
      <c r="C254" s="1"/>
      <c r="D254" s="1"/>
      <c r="E254" s="1"/>
      <c r="F254" s="1"/>
      <c r="G254" s="1"/>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C258" s="1"/>
      <c r="D258" s="1"/>
      <c r="E258" s="1"/>
      <c r="F258" s="1"/>
      <c r="G258" s="1"/>
    </row>
    <row r="259" spans="3:7" x14ac:dyDescent="0.25">
      <c r="C259" s="1"/>
      <c r="D259" s="1"/>
      <c r="E259" s="1"/>
      <c r="F259" s="1"/>
      <c r="G259" s="1"/>
    </row>
    <row r="260" spans="3:7" x14ac:dyDescent="0.25">
      <c r="C260" s="1"/>
      <c r="D260" s="1"/>
      <c r="E260" s="1"/>
      <c r="F260" s="1"/>
      <c r="G260" s="1"/>
    </row>
    <row r="261" spans="3:7" x14ac:dyDescent="0.25">
      <c r="C261" s="1"/>
      <c r="D261" s="1"/>
      <c r="E261" s="1"/>
      <c r="F261" s="1"/>
      <c r="G261" s="1"/>
    </row>
    <row r="262" spans="3:7" x14ac:dyDescent="0.25">
      <c r="C262" s="1"/>
      <c r="D262" s="1"/>
      <c r="E262" s="1"/>
      <c r="F262" s="1"/>
      <c r="G262" s="1"/>
    </row>
    <row r="263" spans="3:7" x14ac:dyDescent="0.25">
      <c r="C263" s="1"/>
      <c r="D263" s="1"/>
      <c r="E263" s="1"/>
      <c r="F263" s="1"/>
      <c r="G263" s="1"/>
    </row>
    <row r="264" spans="3:7" x14ac:dyDescent="0.25">
      <c r="C264" s="1"/>
      <c r="D264" s="1"/>
      <c r="E264" s="1"/>
      <c r="F264" s="1"/>
      <c r="G264" s="1"/>
    </row>
    <row r="265" spans="3:7" x14ac:dyDescent="0.25">
      <c r="C265" s="1"/>
      <c r="D265" s="1"/>
      <c r="E265" s="1"/>
      <c r="F265" s="1"/>
      <c r="G265" s="1"/>
    </row>
    <row r="266" spans="3:7" x14ac:dyDescent="0.25">
      <c r="C266" s="1"/>
      <c r="D266" s="1"/>
      <c r="E266" s="1"/>
      <c r="F266" s="1"/>
      <c r="G266" s="1"/>
    </row>
    <row r="267" spans="3:7" x14ac:dyDescent="0.25">
      <c r="C267" s="1"/>
      <c r="D267" s="1"/>
      <c r="E267" s="1"/>
      <c r="F267" s="1"/>
      <c r="G267" s="1"/>
    </row>
    <row r="268" spans="3:7" x14ac:dyDescent="0.25">
      <c r="C268" s="1"/>
      <c r="D268" s="1"/>
      <c r="E268" s="1"/>
      <c r="F268" s="1"/>
      <c r="G268" s="1"/>
    </row>
    <row r="269" spans="3:7" x14ac:dyDescent="0.25">
      <c r="C269" s="1"/>
      <c r="D269" s="1"/>
      <c r="E269" s="1"/>
      <c r="F269" s="1"/>
      <c r="G269" s="1"/>
    </row>
    <row r="270" spans="3:7" x14ac:dyDescent="0.25">
      <c r="C270" s="1"/>
      <c r="D270" s="1"/>
      <c r="E270" s="1"/>
      <c r="F270" s="1"/>
      <c r="G270" s="1"/>
    </row>
    <row r="271" spans="3:7" x14ac:dyDescent="0.25">
      <c r="C271" s="1"/>
      <c r="D271" s="1"/>
      <c r="E271" s="1"/>
      <c r="F271" s="1"/>
      <c r="G271" s="1"/>
    </row>
    <row r="272" spans="3:7" x14ac:dyDescent="0.25">
      <c r="C272" s="1"/>
      <c r="D272" s="1"/>
      <c r="E272" s="1"/>
      <c r="F272" s="1"/>
      <c r="G272" s="1"/>
    </row>
    <row r="273" spans="3:7" x14ac:dyDescent="0.25">
      <c r="C273" s="1"/>
      <c r="D273" s="1"/>
      <c r="E273" s="1"/>
      <c r="F273" s="1"/>
      <c r="G273" s="1"/>
    </row>
    <row r="274" spans="3:7" x14ac:dyDescent="0.25">
      <c r="C274" s="1"/>
      <c r="D274" s="1"/>
      <c r="E274" s="1"/>
      <c r="F274" s="1"/>
      <c r="G274" s="1"/>
    </row>
    <row r="275" spans="3:7" x14ac:dyDescent="0.25">
      <c r="C275" s="1"/>
      <c r="D275" s="1"/>
      <c r="E275" s="1"/>
      <c r="F275" s="1"/>
      <c r="G275" s="1"/>
    </row>
    <row r="276" spans="3:7" x14ac:dyDescent="0.25">
      <c r="C276" s="1"/>
      <c r="D276" s="1"/>
      <c r="E276" s="1"/>
      <c r="F276" s="1"/>
      <c r="G276" s="1"/>
    </row>
    <row r="277" spans="3:7" x14ac:dyDescent="0.25">
      <c r="C277" s="1"/>
      <c r="D277" s="1"/>
      <c r="E277" s="1"/>
      <c r="F277" s="1"/>
      <c r="G277" s="1"/>
    </row>
    <row r="278" spans="3:7" x14ac:dyDescent="0.25">
      <c r="C278" s="1"/>
      <c r="D278" s="1"/>
      <c r="E278" s="1"/>
      <c r="F278" s="1"/>
      <c r="G278" s="1"/>
    </row>
    <row r="279" spans="3:7" x14ac:dyDescent="0.25">
      <c r="C279" s="1"/>
      <c r="D279" s="1"/>
      <c r="E279" s="1"/>
      <c r="F279" s="1"/>
      <c r="G279" s="1"/>
    </row>
    <row r="280" spans="3:7" x14ac:dyDescent="0.25">
      <c r="C280" s="1"/>
      <c r="D280" s="1"/>
      <c r="E280" s="1"/>
      <c r="F280" s="1"/>
      <c r="G280" s="1"/>
    </row>
    <row r="281" spans="3:7" x14ac:dyDescent="0.25">
      <c r="C281" s="1"/>
      <c r="D281" s="1"/>
      <c r="E281" s="1"/>
      <c r="F281" s="1"/>
      <c r="G281" s="1"/>
    </row>
    <row r="282" spans="3:7" x14ac:dyDescent="0.25">
      <c r="C282" s="1"/>
      <c r="D282" s="1"/>
      <c r="E282" s="1"/>
      <c r="F282" s="1"/>
      <c r="G282" s="1"/>
    </row>
    <row r="283" spans="3:7" x14ac:dyDescent="0.25">
      <c r="C283" s="1"/>
      <c r="D283" s="1"/>
      <c r="E283" s="1"/>
      <c r="F283" s="1"/>
      <c r="G283" s="1"/>
    </row>
    <row r="284" spans="3:7" x14ac:dyDescent="0.25">
      <c r="C284" s="1"/>
      <c r="D284" s="1"/>
      <c r="E284" s="1"/>
      <c r="F284" s="1"/>
      <c r="G284" s="1"/>
    </row>
    <row r="285" spans="3:7" x14ac:dyDescent="0.25">
      <c r="C285" s="1"/>
      <c r="D285" s="1"/>
      <c r="E285" s="1"/>
      <c r="F285" s="1"/>
      <c r="G285" s="1"/>
    </row>
    <row r="286" spans="3:7" x14ac:dyDescent="0.25">
      <c r="C286" s="1"/>
      <c r="D286" s="1"/>
      <c r="E286" s="1"/>
      <c r="F286" s="1"/>
      <c r="G286" s="1"/>
    </row>
    <row r="287" spans="3:7" x14ac:dyDescent="0.25">
      <c r="C287" s="1"/>
      <c r="D287" s="1"/>
      <c r="E287" s="1"/>
      <c r="F287" s="1"/>
      <c r="G287" s="1"/>
    </row>
    <row r="288" spans="3:7" x14ac:dyDescent="0.25">
      <c r="C288" s="1"/>
      <c r="D288" s="1"/>
      <c r="E288" s="1"/>
      <c r="F288" s="1"/>
      <c r="G288" s="1"/>
    </row>
    <row r="289" spans="3:7" x14ac:dyDescent="0.25">
      <c r="C289" s="1"/>
      <c r="D289" s="1"/>
      <c r="E289" s="1"/>
      <c r="F289" s="1"/>
      <c r="G289" s="1"/>
    </row>
    <row r="290" spans="3:7" x14ac:dyDescent="0.25">
      <c r="C290" s="1"/>
      <c r="D290" s="1"/>
      <c r="E290" s="1"/>
      <c r="F290" s="1"/>
      <c r="G290" s="1"/>
    </row>
    <row r="291" spans="3:7" x14ac:dyDescent="0.25">
      <c r="C291" s="1"/>
      <c r="D291" s="1"/>
      <c r="E291" s="1"/>
      <c r="F291" s="1"/>
      <c r="G291" s="1"/>
    </row>
    <row r="292" spans="3:7" x14ac:dyDescent="0.25">
      <c r="C292" s="1"/>
      <c r="D292" s="1"/>
      <c r="E292" s="1"/>
      <c r="F292" s="1"/>
      <c r="G292" s="1"/>
    </row>
    <row r="293" spans="3:7" x14ac:dyDescent="0.25">
      <c r="C293" s="1"/>
      <c r="D293" s="1"/>
      <c r="E293" s="1"/>
      <c r="F293" s="1"/>
      <c r="G293" s="1"/>
    </row>
    <row r="294" spans="3:7" x14ac:dyDescent="0.25">
      <c r="C294" s="1"/>
      <c r="D294" s="1"/>
      <c r="E294" s="1"/>
      <c r="F294" s="1"/>
      <c r="G294" s="1"/>
    </row>
    <row r="295" spans="3:7" x14ac:dyDescent="0.25">
      <c r="C295" s="1"/>
      <c r="D295" s="1"/>
      <c r="E295" s="1"/>
      <c r="F295" s="1"/>
      <c r="G295" s="1"/>
    </row>
    <row r="296" spans="3:7" x14ac:dyDescent="0.25">
      <c r="C296" s="1"/>
      <c r="D296" s="1"/>
      <c r="E296" s="1"/>
      <c r="F296" s="1"/>
      <c r="G296" s="1"/>
    </row>
    <row r="297" spans="3:7" x14ac:dyDescent="0.25">
      <c r="C297" s="1"/>
      <c r="D297" s="1"/>
      <c r="E297" s="1"/>
      <c r="F297" s="1"/>
      <c r="G297" s="1"/>
    </row>
    <row r="298" spans="3:7" x14ac:dyDescent="0.25">
      <c r="C298" s="1"/>
      <c r="D298" s="1"/>
      <c r="E298" s="1"/>
      <c r="F298" s="1"/>
      <c r="G298" s="1"/>
    </row>
    <row r="299" spans="3:7" x14ac:dyDescent="0.25">
      <c r="C299" s="1"/>
      <c r="D299" s="1"/>
      <c r="E299" s="1"/>
      <c r="F299" s="1"/>
      <c r="G299" s="1"/>
    </row>
    <row r="300" spans="3:7" x14ac:dyDescent="0.25">
      <c r="C300" s="1"/>
      <c r="D300" s="1"/>
      <c r="E300" s="1"/>
      <c r="F300" s="1"/>
      <c r="G300" s="1"/>
    </row>
    <row r="301" spans="3:7" x14ac:dyDescent="0.25">
      <c r="C301" s="1"/>
      <c r="D301" s="1"/>
      <c r="E301" s="1"/>
      <c r="F301" s="1"/>
      <c r="G301" s="1"/>
    </row>
    <row r="302" spans="3:7" x14ac:dyDescent="0.25">
      <c r="C302" s="1"/>
      <c r="D302" s="1"/>
      <c r="E302" s="1"/>
      <c r="F302" s="1"/>
      <c r="G302" s="1"/>
    </row>
    <row r="303" spans="3:7" x14ac:dyDescent="0.25">
      <c r="C303" s="1"/>
      <c r="D303" s="1"/>
      <c r="E303" s="1"/>
      <c r="F303" s="1"/>
      <c r="G303" s="1"/>
    </row>
    <row r="304" spans="3:7" x14ac:dyDescent="0.25">
      <c r="C304" s="1"/>
      <c r="D304" s="1"/>
      <c r="E304" s="1"/>
      <c r="F304" s="1"/>
      <c r="G304" s="1"/>
    </row>
    <row r="305" spans="3:7" x14ac:dyDescent="0.25">
      <c r="C305" s="1"/>
      <c r="D305" s="1"/>
      <c r="E305" s="1"/>
      <c r="F305" s="1"/>
      <c r="G305" s="1"/>
    </row>
    <row r="306" spans="3:7" x14ac:dyDescent="0.25">
      <c r="C306" s="1"/>
      <c r="D306" s="1"/>
      <c r="E306" s="1"/>
      <c r="F306" s="1"/>
      <c r="G306" s="1"/>
    </row>
    <row r="307" spans="3:7" x14ac:dyDescent="0.25">
      <c r="C307" s="1"/>
      <c r="D307" s="1"/>
      <c r="E307" s="1"/>
      <c r="F307" s="1"/>
      <c r="G307" s="1"/>
    </row>
    <row r="308" spans="3:7" x14ac:dyDescent="0.25">
      <c r="C308" s="1"/>
      <c r="D308" s="1"/>
      <c r="E308" s="1"/>
      <c r="F308" s="1"/>
      <c r="G308" s="1"/>
    </row>
    <row r="309" spans="3:7" x14ac:dyDescent="0.25">
      <c r="C309" s="1"/>
      <c r="D309" s="1"/>
      <c r="E309" s="1"/>
      <c r="F309" s="1"/>
      <c r="G309" s="1"/>
    </row>
    <row r="310" spans="3:7" x14ac:dyDescent="0.25">
      <c r="C310" s="1"/>
      <c r="D310" s="1"/>
      <c r="E310" s="1"/>
      <c r="F310" s="1"/>
      <c r="G310" s="1"/>
    </row>
    <row r="311" spans="3:7" x14ac:dyDescent="0.25">
      <c r="C311" s="1"/>
      <c r="D311" s="1"/>
      <c r="E311" s="1"/>
      <c r="F311" s="1"/>
      <c r="G311" s="1"/>
    </row>
    <row r="312" spans="3:7" x14ac:dyDescent="0.25">
      <c r="C312" s="1"/>
      <c r="D312" s="1"/>
      <c r="E312" s="1"/>
      <c r="F312" s="1"/>
      <c r="G312" s="1"/>
    </row>
    <row r="313" spans="3:7" x14ac:dyDescent="0.25">
      <c r="C313" s="1"/>
      <c r="D313" s="1"/>
      <c r="E313" s="1"/>
      <c r="F313" s="1"/>
      <c r="G313" s="1"/>
    </row>
    <row r="314" spans="3:7" x14ac:dyDescent="0.25">
      <c r="C314" s="1"/>
      <c r="D314" s="1"/>
      <c r="E314" s="1"/>
      <c r="F314" s="1"/>
      <c r="G314" s="1"/>
    </row>
    <row r="315" spans="3:7" x14ac:dyDescent="0.25">
      <c r="C315" s="1"/>
      <c r="D315" s="1"/>
      <c r="E315" s="1"/>
      <c r="F315" s="1"/>
      <c r="G315" s="1"/>
    </row>
    <row r="316" spans="3:7" x14ac:dyDescent="0.25">
      <c r="C316" s="1"/>
      <c r="D316" s="1"/>
      <c r="E316" s="1"/>
      <c r="F316" s="1"/>
      <c r="G316" s="1"/>
    </row>
    <row r="317" spans="3:7" x14ac:dyDescent="0.25">
      <c r="C317" s="1"/>
      <c r="D317" s="1"/>
      <c r="E317" s="1"/>
      <c r="F317" s="1"/>
      <c r="G317" s="1"/>
    </row>
    <row r="318" spans="3:7" x14ac:dyDescent="0.25">
      <c r="C318" s="1"/>
      <c r="D318" s="1"/>
      <c r="E318" s="1"/>
      <c r="F318" s="1"/>
      <c r="G318" s="1"/>
    </row>
    <row r="319" spans="3:7" x14ac:dyDescent="0.25">
      <c r="C319" s="1"/>
      <c r="D319" s="1"/>
      <c r="E319" s="1"/>
      <c r="F319" s="1"/>
      <c r="G319" s="1"/>
    </row>
    <row r="320" spans="3:7" x14ac:dyDescent="0.25">
      <c r="C320" s="1"/>
      <c r="D320" s="1"/>
      <c r="E320" s="1"/>
      <c r="F320" s="1"/>
      <c r="G320" s="1"/>
    </row>
    <row r="321" spans="3:7" x14ac:dyDescent="0.25">
      <c r="C321" s="1"/>
      <c r="D321" s="1"/>
      <c r="E321" s="1"/>
      <c r="F321" s="1"/>
      <c r="G321" s="1"/>
    </row>
    <row r="322" spans="3:7" x14ac:dyDescent="0.25">
      <c r="C322" s="1"/>
      <c r="D322" s="1"/>
      <c r="E322" s="1"/>
      <c r="F322" s="1"/>
      <c r="G322" s="1"/>
    </row>
    <row r="323" spans="3:7" x14ac:dyDescent="0.25">
      <c r="C323" s="1"/>
      <c r="D323" s="1"/>
      <c r="E323" s="1"/>
      <c r="F323" s="1"/>
      <c r="G323" s="1"/>
    </row>
    <row r="324" spans="3:7" x14ac:dyDescent="0.25">
      <c r="C324" s="1"/>
      <c r="D324" s="1"/>
      <c r="E324" s="1"/>
      <c r="F324" s="1"/>
      <c r="G324" s="1"/>
    </row>
    <row r="325" spans="3:7" x14ac:dyDescent="0.25">
      <c r="C325" s="1"/>
      <c r="D325" s="1"/>
      <c r="E325" s="1"/>
      <c r="F325" s="1"/>
      <c r="G325" s="1"/>
    </row>
    <row r="326" spans="3:7" x14ac:dyDescent="0.25">
      <c r="C326" s="1"/>
      <c r="D326" s="1"/>
      <c r="E326" s="1"/>
      <c r="F326" s="1"/>
      <c r="G326" s="1"/>
    </row>
    <row r="327" spans="3:7" x14ac:dyDescent="0.25">
      <c r="C327" s="1"/>
      <c r="D327" s="1"/>
      <c r="E327" s="1"/>
      <c r="F327" s="1"/>
      <c r="G327" s="1"/>
    </row>
    <row r="328" spans="3:7" x14ac:dyDescent="0.25">
      <c r="C328" s="1"/>
      <c r="D328" s="1"/>
      <c r="E328" s="1"/>
      <c r="F328" s="1"/>
      <c r="G328" s="1"/>
    </row>
    <row r="329" spans="3:7" x14ac:dyDescent="0.25">
      <c r="C329" s="1"/>
      <c r="D329" s="1"/>
      <c r="E329" s="1"/>
      <c r="F329" s="1"/>
      <c r="G329" s="1"/>
    </row>
    <row r="330" spans="3:7" x14ac:dyDescent="0.25">
      <c r="C330" s="1"/>
      <c r="D330" s="1"/>
      <c r="E330" s="1"/>
      <c r="F330" s="1"/>
      <c r="G330" s="1"/>
    </row>
    <row r="331" spans="3:7" x14ac:dyDescent="0.25">
      <c r="C331" s="1"/>
      <c r="D331" s="1"/>
      <c r="E331" s="1"/>
      <c r="F331" s="1"/>
      <c r="G331" s="1"/>
    </row>
    <row r="332" spans="3:7" x14ac:dyDescent="0.25">
      <c r="C332" s="1"/>
      <c r="D332" s="1"/>
      <c r="E332" s="1"/>
      <c r="F332" s="1"/>
      <c r="G332" s="1"/>
    </row>
    <row r="333" spans="3:7" x14ac:dyDescent="0.25">
      <c r="C333" s="1"/>
      <c r="D333" s="1"/>
      <c r="E333" s="1"/>
      <c r="F333" s="1"/>
      <c r="G333" s="1"/>
    </row>
    <row r="334" spans="3:7" x14ac:dyDescent="0.25">
      <c r="C334" s="1"/>
      <c r="D334" s="1"/>
      <c r="E334" s="1"/>
      <c r="F334" s="1"/>
      <c r="G334" s="1"/>
    </row>
    <row r="335" spans="3:7" x14ac:dyDescent="0.25">
      <c r="C335" s="1"/>
      <c r="D335" s="1"/>
      <c r="E335" s="1"/>
      <c r="F335" s="1"/>
      <c r="G335" s="1"/>
    </row>
    <row r="336" spans="3:7" x14ac:dyDescent="0.25">
      <c r="C336" s="1"/>
      <c r="D336" s="1"/>
      <c r="E336" s="1"/>
      <c r="F336" s="1"/>
      <c r="G336" s="1"/>
    </row>
    <row r="337" spans="3:7" x14ac:dyDescent="0.25">
      <c r="C337" s="1"/>
      <c r="D337" s="1"/>
      <c r="E337" s="1"/>
      <c r="F337" s="1"/>
      <c r="G337" s="1"/>
    </row>
    <row r="338" spans="3:7" x14ac:dyDescent="0.25">
      <c r="C338" s="1"/>
      <c r="D338" s="1"/>
      <c r="E338" s="1"/>
      <c r="F338" s="1"/>
      <c r="G338" s="1"/>
    </row>
    <row r="339" spans="3:7" x14ac:dyDescent="0.25">
      <c r="C339" s="1"/>
      <c r="D339" s="1"/>
      <c r="E339" s="1"/>
      <c r="F339" s="1"/>
      <c r="G339" s="1"/>
    </row>
    <row r="340" spans="3:7" x14ac:dyDescent="0.25">
      <c r="C340" s="1"/>
      <c r="D340" s="1"/>
      <c r="E340" s="1"/>
      <c r="F340" s="1"/>
      <c r="G340" s="1"/>
    </row>
    <row r="341" spans="3:7" x14ac:dyDescent="0.25">
      <c r="C341" s="1"/>
      <c r="D341" s="1"/>
      <c r="E341" s="1"/>
      <c r="F341" s="1"/>
      <c r="G341" s="1"/>
    </row>
    <row r="342" spans="3:7" x14ac:dyDescent="0.25">
      <c r="C342" s="1"/>
      <c r="D342" s="1"/>
      <c r="E342" s="1"/>
      <c r="F342" s="1"/>
      <c r="G342" s="1"/>
    </row>
    <row r="343" spans="3:7" x14ac:dyDescent="0.25">
      <c r="C343" s="1"/>
      <c r="D343" s="1"/>
      <c r="E343" s="1"/>
      <c r="F343" s="1"/>
      <c r="G343" s="1"/>
    </row>
    <row r="344" spans="3:7" x14ac:dyDescent="0.25">
      <c r="C344" s="1"/>
      <c r="D344" s="1"/>
      <c r="E344" s="1"/>
      <c r="F344" s="1"/>
      <c r="G344" s="1"/>
    </row>
    <row r="345" spans="3:7" x14ac:dyDescent="0.25">
      <c r="C345" s="1"/>
      <c r="D345" s="1"/>
      <c r="E345" s="1"/>
      <c r="F345" s="1"/>
      <c r="G345" s="1"/>
    </row>
    <row r="346" spans="3:7" x14ac:dyDescent="0.25">
      <c r="C346" s="1"/>
      <c r="D346" s="1"/>
      <c r="E346" s="1"/>
      <c r="F346" s="1"/>
      <c r="G346" s="1"/>
    </row>
    <row r="347" spans="3:7" x14ac:dyDescent="0.25">
      <c r="C347" s="1"/>
      <c r="D347" s="1"/>
      <c r="E347" s="1"/>
      <c r="F347" s="1"/>
      <c r="G347" s="1"/>
    </row>
    <row r="348" spans="3:7" x14ac:dyDescent="0.25">
      <c r="C348" s="1"/>
      <c r="D348" s="1"/>
      <c r="E348" s="1"/>
      <c r="F348" s="1"/>
      <c r="G348" s="1"/>
    </row>
    <row r="349" spans="3:7" x14ac:dyDescent="0.25">
      <c r="C349" s="1"/>
      <c r="D349" s="1"/>
      <c r="E349" s="1"/>
      <c r="F349" s="1"/>
      <c r="G349" s="1"/>
    </row>
    <row r="350" spans="3:7" x14ac:dyDescent="0.25">
      <c r="C350" s="1"/>
      <c r="D350" s="1"/>
      <c r="E350" s="1"/>
      <c r="F350" s="1"/>
      <c r="G350" s="1"/>
    </row>
    <row r="351" spans="3:7" x14ac:dyDescent="0.25">
      <c r="C351" s="1"/>
      <c r="D351" s="1"/>
      <c r="E351" s="1"/>
      <c r="F351" s="1"/>
      <c r="G351" s="1"/>
    </row>
    <row r="352" spans="3:7" x14ac:dyDescent="0.25">
      <c r="C352" s="1"/>
      <c r="D352" s="1"/>
      <c r="E352" s="1"/>
      <c r="F352" s="1"/>
      <c r="G352" s="1"/>
    </row>
    <row r="353" spans="3:7" x14ac:dyDescent="0.25">
      <c r="C353" s="1"/>
      <c r="D353" s="1"/>
      <c r="E353" s="1"/>
      <c r="F353" s="1"/>
      <c r="G353" s="1"/>
    </row>
    <row r="354" spans="3:7" x14ac:dyDescent="0.25">
      <c r="C354" s="1"/>
      <c r="D354" s="1"/>
      <c r="E354" s="1"/>
      <c r="F354" s="1"/>
      <c r="G354" s="1"/>
    </row>
    <row r="355" spans="3:7" x14ac:dyDescent="0.25">
      <c r="C355" s="1"/>
      <c r="D355" s="1"/>
      <c r="E355" s="1"/>
      <c r="F355" s="1"/>
      <c r="G355" s="1"/>
    </row>
    <row r="356" spans="3:7" x14ac:dyDescent="0.25">
      <c r="C356" s="1"/>
      <c r="D356" s="1"/>
      <c r="E356" s="1"/>
      <c r="F356" s="1"/>
      <c r="G356" s="1"/>
    </row>
    <row r="357" spans="3:7" x14ac:dyDescent="0.25">
      <c r="C357" s="1"/>
      <c r="D357" s="1"/>
      <c r="E357" s="1"/>
      <c r="F357" s="1"/>
      <c r="G357" s="1"/>
    </row>
    <row r="358" spans="3:7" x14ac:dyDescent="0.25">
      <c r="C358" s="1"/>
      <c r="D358" s="1"/>
      <c r="E358" s="1"/>
      <c r="F358" s="1"/>
      <c r="G358" s="1"/>
    </row>
    <row r="359" spans="3:7" x14ac:dyDescent="0.25">
      <c r="C359" s="1"/>
      <c r="D359" s="1"/>
      <c r="E359" s="1"/>
      <c r="F359" s="1"/>
      <c r="G359" s="1"/>
    </row>
    <row r="360" spans="3:7" x14ac:dyDescent="0.25">
      <c r="C360" s="1"/>
      <c r="D360" s="1"/>
      <c r="E360" s="1"/>
      <c r="F360" s="1"/>
      <c r="G360" s="1"/>
    </row>
    <row r="361" spans="3:7" x14ac:dyDescent="0.25">
      <c r="C361" s="1"/>
      <c r="D361" s="1"/>
      <c r="E361" s="1"/>
      <c r="F361" s="1"/>
      <c r="G361" s="1"/>
    </row>
    <row r="362" spans="3:7" x14ac:dyDescent="0.25">
      <c r="C362" s="1"/>
      <c r="D362" s="1"/>
      <c r="E362" s="1"/>
      <c r="F362" s="1"/>
      <c r="G362" s="1"/>
    </row>
    <row r="363" spans="3:7" x14ac:dyDescent="0.25">
      <c r="C363" s="1"/>
      <c r="D363" s="1"/>
      <c r="E363" s="1"/>
      <c r="F363" s="1"/>
      <c r="G363" s="1"/>
    </row>
    <row r="364" spans="3:7" x14ac:dyDescent="0.25">
      <c r="C364" s="1"/>
      <c r="D364" s="1"/>
      <c r="E364" s="1"/>
      <c r="F364" s="1"/>
      <c r="G364" s="1"/>
    </row>
    <row r="365" spans="3:7" x14ac:dyDescent="0.25">
      <c r="C365" s="1"/>
      <c r="D365" s="1"/>
      <c r="E365" s="1"/>
      <c r="F365" s="1"/>
      <c r="G365" s="1"/>
    </row>
    <row r="366" spans="3:7" x14ac:dyDescent="0.25">
      <c r="C366" s="1"/>
      <c r="D366" s="1"/>
      <c r="E366" s="1"/>
      <c r="F366" s="1"/>
      <c r="G366" s="1"/>
    </row>
    <row r="367" spans="3:7" x14ac:dyDescent="0.25">
      <c r="C367" s="1"/>
      <c r="D367" s="1"/>
      <c r="E367" s="1"/>
      <c r="F367" s="1"/>
      <c r="G367" s="1"/>
    </row>
    <row r="368" spans="3:7" x14ac:dyDescent="0.25">
      <c r="C368" s="1"/>
      <c r="D368" s="1"/>
      <c r="E368" s="1"/>
      <c r="F368" s="1"/>
      <c r="G368" s="1"/>
    </row>
    <row r="369" spans="3:7" x14ac:dyDescent="0.25">
      <c r="C369" s="1"/>
      <c r="D369" s="1"/>
      <c r="E369" s="1"/>
      <c r="F369" s="1"/>
      <c r="G369" s="1"/>
    </row>
    <row r="370" spans="3:7" x14ac:dyDescent="0.25">
      <c r="C370" s="1"/>
      <c r="D370" s="1"/>
      <c r="E370" s="1"/>
      <c r="F370" s="1"/>
      <c r="G370" s="1"/>
    </row>
    <row r="371" spans="3:7" x14ac:dyDescent="0.25">
      <c r="C371" s="1"/>
      <c r="D371" s="1"/>
      <c r="E371" s="1"/>
      <c r="F371" s="1"/>
      <c r="G371" s="1"/>
    </row>
    <row r="372" spans="3:7" x14ac:dyDescent="0.25">
      <c r="C372" s="1"/>
      <c r="D372" s="1"/>
      <c r="E372" s="1"/>
      <c r="F372" s="1"/>
      <c r="G372" s="1"/>
    </row>
    <row r="373" spans="3:7" x14ac:dyDescent="0.25">
      <c r="C373" s="1"/>
      <c r="D373" s="1"/>
      <c r="E373" s="1"/>
      <c r="F373" s="1"/>
      <c r="G373" s="1"/>
    </row>
    <row r="374" spans="3:7" x14ac:dyDescent="0.25">
      <c r="C374" s="1"/>
      <c r="D374" s="1"/>
      <c r="E374" s="1"/>
      <c r="F374" s="1"/>
      <c r="G374" s="1"/>
    </row>
    <row r="375" spans="3:7" x14ac:dyDescent="0.25">
      <c r="C375" s="1"/>
      <c r="D375" s="1"/>
      <c r="E375" s="1"/>
      <c r="F375" s="1"/>
      <c r="G375" s="1"/>
    </row>
    <row r="376" spans="3:7" x14ac:dyDescent="0.25">
      <c r="C376" s="1"/>
      <c r="D376" s="1"/>
      <c r="E376" s="1"/>
      <c r="F376" s="1"/>
      <c r="G376" s="1"/>
    </row>
    <row r="377" spans="3:7" x14ac:dyDescent="0.25">
      <c r="C377" s="1"/>
      <c r="D377" s="1"/>
      <c r="E377" s="1"/>
      <c r="F377" s="1"/>
      <c r="G377" s="1"/>
    </row>
    <row r="378" spans="3:7" x14ac:dyDescent="0.25">
      <c r="C378" s="1"/>
      <c r="D378" s="1"/>
      <c r="E378" s="1"/>
      <c r="F378" s="1"/>
      <c r="G378" s="1"/>
    </row>
    <row r="379" spans="3:7" x14ac:dyDescent="0.25">
      <c r="C379" s="1"/>
      <c r="D379" s="1"/>
      <c r="E379" s="1"/>
      <c r="F379" s="1"/>
      <c r="G379" s="1"/>
    </row>
    <row r="380" spans="3:7" x14ac:dyDescent="0.25">
      <c r="C380" s="1"/>
      <c r="D380" s="1"/>
      <c r="E380" s="1"/>
      <c r="F380" s="1"/>
      <c r="G380" s="1"/>
    </row>
    <row r="381" spans="3:7" x14ac:dyDescent="0.25">
      <c r="C381" s="1"/>
      <c r="D381" s="1"/>
      <c r="E381" s="1"/>
      <c r="F381" s="1"/>
      <c r="G381" s="1"/>
    </row>
    <row r="382" spans="3:7" x14ac:dyDescent="0.25">
      <c r="C382" s="1"/>
      <c r="D382" s="1"/>
      <c r="E382" s="1"/>
      <c r="F382" s="1"/>
      <c r="G382" s="1"/>
    </row>
    <row r="383" spans="3:7" x14ac:dyDescent="0.25">
      <c r="C383" s="1"/>
      <c r="D383" s="1"/>
      <c r="E383" s="1"/>
      <c r="F383" s="1"/>
      <c r="G383" s="1"/>
    </row>
    <row r="384" spans="3:7" x14ac:dyDescent="0.25">
      <c r="C384" s="1"/>
      <c r="D384" s="1"/>
      <c r="E384" s="1"/>
      <c r="F384" s="1"/>
      <c r="G384" s="1"/>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04" spans="3:7" x14ac:dyDescent="0.25">
      <c r="C404" s="1"/>
      <c r="D404" s="1"/>
      <c r="E404" s="1"/>
      <c r="F404" s="1"/>
      <c r="G404" s="1"/>
    </row>
    <row r="405" spans="3:7" x14ac:dyDescent="0.25">
      <c r="C405" s="1"/>
      <c r="D405" s="1"/>
      <c r="E405" s="1"/>
      <c r="F405" s="1"/>
      <c r="G405" s="1"/>
    </row>
    <row r="406" spans="3:7" x14ac:dyDescent="0.25">
      <c r="C406" s="1"/>
      <c r="D406" s="1"/>
      <c r="E406" s="1"/>
      <c r="F406" s="1"/>
      <c r="G406" s="1"/>
    </row>
    <row r="407" spans="3:7" x14ac:dyDescent="0.25">
      <c r="C407" s="1"/>
      <c r="D407" s="1"/>
      <c r="E407" s="1"/>
      <c r="F407" s="1"/>
      <c r="G407" s="1"/>
    </row>
    <row r="408" spans="3:7" x14ac:dyDescent="0.25">
      <c r="C408" s="1"/>
      <c r="D408" s="1"/>
      <c r="E408" s="1"/>
      <c r="F408" s="1"/>
      <c r="G408" s="1"/>
    </row>
    <row r="409" spans="3:7" x14ac:dyDescent="0.25">
      <c r="C409" s="1"/>
      <c r="D409" s="1"/>
      <c r="E409" s="1"/>
      <c r="F409" s="1"/>
      <c r="G409" s="1"/>
    </row>
    <row r="410" spans="3:7" x14ac:dyDescent="0.25">
      <c r="C410" s="1"/>
      <c r="D410" s="1"/>
      <c r="E410" s="1"/>
      <c r="F410" s="1"/>
      <c r="G410" s="1"/>
    </row>
    <row r="411" spans="3:7" x14ac:dyDescent="0.25">
      <c r="C411" s="1"/>
      <c r="D411" s="1"/>
      <c r="E411" s="1"/>
      <c r="F411" s="1"/>
      <c r="G411" s="1"/>
    </row>
    <row r="412" spans="3:7" x14ac:dyDescent="0.25">
      <c r="C412" s="1"/>
      <c r="D412" s="1"/>
      <c r="E412" s="1"/>
      <c r="F412" s="1"/>
      <c r="G412" s="1"/>
    </row>
    <row r="413" spans="3:7" x14ac:dyDescent="0.25">
      <c r="C413" s="1"/>
      <c r="D413" s="1"/>
      <c r="E413" s="1"/>
      <c r="F413" s="1"/>
      <c r="G413" s="1"/>
    </row>
    <row r="414" spans="3:7" x14ac:dyDescent="0.25">
      <c r="C414" s="1"/>
      <c r="D414" s="1"/>
      <c r="E414" s="1"/>
      <c r="F414" s="1"/>
      <c r="G414" s="1"/>
    </row>
    <row r="415" spans="3:7" x14ac:dyDescent="0.25">
      <c r="C415" s="1"/>
      <c r="D415" s="1"/>
      <c r="E415" s="1"/>
      <c r="F415" s="1"/>
      <c r="G415" s="1"/>
    </row>
    <row r="416" spans="3:7" x14ac:dyDescent="0.25">
      <c r="C416" s="1"/>
      <c r="D416" s="1"/>
      <c r="E416" s="1"/>
      <c r="F416" s="1"/>
      <c r="G416" s="1"/>
    </row>
    <row r="417" spans="3:7" x14ac:dyDescent="0.25">
      <c r="C417" s="1"/>
      <c r="D417" s="1"/>
      <c r="E417" s="1"/>
      <c r="F417" s="1"/>
      <c r="G417" s="1"/>
    </row>
    <row r="418" spans="3:7" x14ac:dyDescent="0.25">
      <c r="C418" s="1"/>
      <c r="D418" s="1"/>
      <c r="E418" s="1"/>
      <c r="F418" s="1"/>
      <c r="G418" s="1"/>
    </row>
    <row r="419" spans="3:7" x14ac:dyDescent="0.25">
      <c r="C419" s="1"/>
      <c r="D419" s="1"/>
      <c r="E419" s="1"/>
      <c r="F419" s="1"/>
      <c r="G419" s="1"/>
    </row>
    <row r="420" spans="3:7" x14ac:dyDescent="0.25">
      <c r="C420" s="1"/>
      <c r="D420" s="1"/>
      <c r="E420" s="1"/>
      <c r="F420" s="1"/>
      <c r="G420" s="1"/>
    </row>
    <row r="421" spans="3:7" x14ac:dyDescent="0.25">
      <c r="C421" s="1"/>
      <c r="D421" s="1"/>
      <c r="E421" s="1"/>
      <c r="F421" s="1"/>
      <c r="G421" s="1"/>
    </row>
    <row r="422" spans="3:7" x14ac:dyDescent="0.25">
      <c r="C422" s="1"/>
      <c r="D422" s="1"/>
      <c r="E422" s="1"/>
      <c r="F422" s="1"/>
      <c r="G422" s="1"/>
    </row>
    <row r="423" spans="3:7" x14ac:dyDescent="0.25">
      <c r="C423" s="1"/>
      <c r="D423" s="1"/>
      <c r="E423" s="1"/>
      <c r="F423" s="1"/>
      <c r="G423" s="1"/>
    </row>
    <row r="424" spans="3:7" x14ac:dyDescent="0.25">
      <c r="C424" s="1"/>
      <c r="D424" s="1"/>
      <c r="E424" s="1"/>
      <c r="F424" s="1"/>
      <c r="G424" s="1"/>
    </row>
    <row r="425" spans="3:7" x14ac:dyDescent="0.25">
      <c r="C425" s="1"/>
      <c r="D425" s="1"/>
      <c r="E425" s="1"/>
      <c r="F425" s="1"/>
      <c r="G425" s="1"/>
    </row>
    <row r="426" spans="3:7" x14ac:dyDescent="0.25">
      <c r="C426" s="1"/>
      <c r="D426" s="1"/>
      <c r="E426" s="1"/>
      <c r="F426" s="1"/>
      <c r="G426" s="1"/>
    </row>
    <row r="427" spans="3:7" x14ac:dyDescent="0.25">
      <c r="C427" s="1"/>
      <c r="D427" s="1"/>
      <c r="E427" s="1"/>
      <c r="F427" s="1"/>
      <c r="G427" s="1"/>
    </row>
    <row r="428" spans="3:7" x14ac:dyDescent="0.25">
      <c r="C428" s="1"/>
      <c r="D428" s="1"/>
      <c r="E428" s="1"/>
      <c r="F428" s="1"/>
      <c r="G428" s="1"/>
    </row>
    <row r="429" spans="3:7" x14ac:dyDescent="0.25">
      <c r="C429" s="1"/>
      <c r="D429" s="1"/>
      <c r="E429" s="1"/>
      <c r="F429" s="1"/>
      <c r="G429" s="1"/>
    </row>
    <row r="430" spans="3:7" x14ac:dyDescent="0.25">
      <c r="C430" s="1"/>
      <c r="D430" s="1"/>
      <c r="E430" s="1"/>
      <c r="F430" s="1"/>
      <c r="G430" s="1"/>
    </row>
    <row r="431" spans="3:7" x14ac:dyDescent="0.25">
      <c r="C431" s="1"/>
      <c r="D431" s="1"/>
      <c r="E431" s="1"/>
      <c r="F431" s="1"/>
      <c r="G431" s="1"/>
    </row>
    <row r="432" spans="3:7" x14ac:dyDescent="0.25">
      <c r="C432" s="1"/>
      <c r="D432" s="1"/>
      <c r="E432" s="1"/>
      <c r="F432" s="1"/>
      <c r="G432" s="1"/>
    </row>
    <row r="433" spans="3:7" x14ac:dyDescent="0.25">
      <c r="C433" s="1"/>
      <c r="D433" s="1"/>
      <c r="E433" s="1"/>
      <c r="F433" s="1"/>
      <c r="G433" s="1"/>
    </row>
    <row r="434" spans="3:7" x14ac:dyDescent="0.25">
      <c r="C434" s="1"/>
      <c r="D434" s="1"/>
      <c r="E434" s="1"/>
      <c r="F434" s="1"/>
      <c r="G434" s="1"/>
    </row>
    <row r="435" spans="3:7" x14ac:dyDescent="0.25">
      <c r="C435" s="1"/>
      <c r="D435" s="1"/>
      <c r="E435" s="1"/>
      <c r="F435" s="1"/>
      <c r="G435" s="1"/>
    </row>
    <row r="436" spans="3:7" x14ac:dyDescent="0.25">
      <c r="C436" s="1"/>
      <c r="D436" s="1"/>
      <c r="E436" s="1"/>
      <c r="F436" s="1"/>
      <c r="G436" s="1"/>
    </row>
    <row r="437" spans="3:7" x14ac:dyDescent="0.25">
      <c r="C437" s="1"/>
      <c r="D437" s="1"/>
      <c r="E437" s="1"/>
      <c r="F437" s="1"/>
      <c r="G437" s="1"/>
    </row>
    <row r="438" spans="3:7" x14ac:dyDescent="0.25">
      <c r="C438" s="1"/>
      <c r="D438" s="1"/>
      <c r="E438" s="1"/>
      <c r="F438" s="1"/>
      <c r="G438" s="1"/>
    </row>
    <row r="439" spans="3:7" x14ac:dyDescent="0.25">
      <c r="C439" s="1"/>
      <c r="D439" s="1"/>
      <c r="E439" s="1"/>
      <c r="F439" s="1"/>
      <c r="G439" s="1"/>
    </row>
    <row r="440" spans="3:7" x14ac:dyDescent="0.25">
      <c r="C440" s="1"/>
      <c r="D440" s="1"/>
      <c r="E440" s="1"/>
      <c r="F440" s="1"/>
      <c r="G440" s="1"/>
    </row>
    <row r="441" spans="3:7" x14ac:dyDescent="0.25">
      <c r="C441" s="1"/>
      <c r="D441" s="1"/>
      <c r="E441" s="1"/>
      <c r="F441" s="1"/>
      <c r="G441" s="1"/>
    </row>
    <row r="442" spans="3:7" x14ac:dyDescent="0.25">
      <c r="C442" s="1"/>
      <c r="D442" s="1"/>
      <c r="E442" s="1"/>
      <c r="F442" s="1"/>
      <c r="G442" s="1"/>
    </row>
    <row r="443" spans="3:7" x14ac:dyDescent="0.25">
      <c r="C443" s="1"/>
      <c r="D443" s="1"/>
      <c r="E443" s="1"/>
      <c r="F443" s="1"/>
      <c r="G443" s="1"/>
    </row>
    <row r="444" spans="3:7" x14ac:dyDescent="0.25">
      <c r="C444" s="1"/>
      <c r="D444" s="1"/>
      <c r="E444" s="1"/>
      <c r="F444" s="1"/>
      <c r="G444" s="1"/>
    </row>
    <row r="445" spans="3:7" x14ac:dyDescent="0.25">
      <c r="C445" s="1"/>
      <c r="D445" s="1"/>
      <c r="E445" s="1"/>
      <c r="F445" s="1"/>
      <c r="G445" s="1"/>
    </row>
    <row r="446" spans="3:7" x14ac:dyDescent="0.25">
      <c r="C446" s="1"/>
      <c r="D446" s="1"/>
      <c r="E446" s="1"/>
      <c r="F446" s="1"/>
      <c r="G446" s="1"/>
    </row>
    <row r="447" spans="3:7" x14ac:dyDescent="0.25">
      <c r="C447" s="1"/>
      <c r="D447" s="1"/>
      <c r="E447" s="1"/>
      <c r="F447" s="1"/>
      <c r="G447" s="1"/>
    </row>
    <row r="448" spans="3:7" x14ac:dyDescent="0.25">
      <c r="C448" s="1"/>
      <c r="D448" s="1"/>
      <c r="E448" s="1"/>
      <c r="F448" s="1"/>
      <c r="G448" s="1"/>
    </row>
    <row r="449" spans="3:7" x14ac:dyDescent="0.25">
      <c r="C449" s="1"/>
      <c r="D449" s="1"/>
      <c r="E449" s="1"/>
      <c r="F449" s="1"/>
      <c r="G449" s="1"/>
    </row>
    <row r="450" spans="3:7" x14ac:dyDescent="0.25">
      <c r="C450" s="1"/>
      <c r="D450" s="1"/>
      <c r="E450" s="1"/>
      <c r="F450" s="1"/>
      <c r="G450" s="1"/>
    </row>
    <row r="451" spans="3:7" x14ac:dyDescent="0.25">
      <c r="C451" s="1"/>
      <c r="D451" s="1"/>
      <c r="E451" s="1"/>
      <c r="F451" s="1"/>
      <c r="G451" s="1"/>
    </row>
    <row r="452" spans="3:7" x14ac:dyDescent="0.25">
      <c r="C452" s="1"/>
      <c r="D452" s="1"/>
      <c r="E452" s="1"/>
      <c r="F452" s="1"/>
      <c r="G452" s="1"/>
    </row>
    <row r="453" spans="3:7" x14ac:dyDescent="0.25">
      <c r="C453" s="1"/>
      <c r="D453" s="1"/>
      <c r="E453" s="1"/>
      <c r="F453" s="1"/>
      <c r="G453" s="1"/>
    </row>
    <row r="454" spans="3:7" x14ac:dyDescent="0.25">
      <c r="C454" s="1"/>
      <c r="D454" s="1"/>
      <c r="E454" s="1"/>
      <c r="F454" s="1"/>
      <c r="G454" s="1"/>
    </row>
    <row r="455" spans="3:7" x14ac:dyDescent="0.25">
      <c r="C455" s="1"/>
      <c r="D455" s="1"/>
      <c r="E455" s="1"/>
      <c r="F455" s="1"/>
      <c r="G455" s="1"/>
    </row>
    <row r="456" spans="3:7" x14ac:dyDescent="0.25">
      <c r="C456" s="1"/>
      <c r="D456" s="1"/>
      <c r="E456" s="1"/>
      <c r="F456" s="1"/>
      <c r="G456" s="1"/>
    </row>
    <row r="457" spans="3:7" x14ac:dyDescent="0.25">
      <c r="C457" s="1"/>
      <c r="D457" s="1"/>
      <c r="E457" s="1"/>
      <c r="F457" s="1"/>
      <c r="G457" s="1"/>
    </row>
    <row r="458" spans="3:7" x14ac:dyDescent="0.25">
      <c r="C458" s="1"/>
      <c r="D458" s="1"/>
      <c r="E458" s="1"/>
      <c r="F458" s="1"/>
      <c r="G458" s="1"/>
    </row>
    <row r="459" spans="3:7" x14ac:dyDescent="0.25">
      <c r="C459" s="1"/>
      <c r="D459" s="1"/>
      <c r="E459" s="1"/>
      <c r="F459" s="1"/>
      <c r="G459" s="1"/>
    </row>
    <row r="460" spans="3:7" x14ac:dyDescent="0.25">
      <c r="C460" s="1"/>
      <c r="D460" s="1"/>
      <c r="E460" s="1"/>
      <c r="F460" s="1"/>
      <c r="G460" s="1"/>
    </row>
    <row r="461" spans="3:7" x14ac:dyDescent="0.25">
      <c r="C461" s="1"/>
      <c r="D461" s="1"/>
      <c r="E461" s="1"/>
      <c r="F461" s="1"/>
      <c r="G461" s="1"/>
    </row>
    <row r="462" spans="3:7" x14ac:dyDescent="0.25">
      <c r="C462" s="1"/>
      <c r="D462" s="1"/>
      <c r="E462" s="1"/>
      <c r="F462" s="1"/>
      <c r="G462" s="1"/>
    </row>
    <row r="463" spans="3:7" x14ac:dyDescent="0.25">
      <c r="C463" s="1"/>
      <c r="D463" s="1"/>
      <c r="E463" s="1"/>
      <c r="F463" s="1"/>
      <c r="G463" s="1"/>
    </row>
    <row r="464" spans="3:7" x14ac:dyDescent="0.25">
      <c r="C464" s="1"/>
      <c r="D464" s="1"/>
      <c r="E464" s="1"/>
      <c r="F464" s="1"/>
      <c r="G464" s="1"/>
    </row>
    <row r="465" spans="3:7" x14ac:dyDescent="0.25">
      <c r="C465" s="1"/>
      <c r="D465" s="1"/>
      <c r="E465" s="1"/>
      <c r="F465" s="1"/>
      <c r="G465" s="1"/>
    </row>
    <row r="466" spans="3:7" x14ac:dyDescent="0.25">
      <c r="C466" s="1"/>
      <c r="D466" s="1"/>
      <c r="E466" s="1"/>
      <c r="F466" s="1"/>
      <c r="G466" s="1"/>
    </row>
    <row r="467" spans="3:7" x14ac:dyDescent="0.25">
      <c r="C467" s="1"/>
      <c r="D467" s="1"/>
      <c r="E467" s="1"/>
      <c r="F467" s="1"/>
      <c r="G467" s="1"/>
    </row>
    <row r="468" spans="3:7" x14ac:dyDescent="0.25">
      <c r="C468" s="1"/>
      <c r="D468" s="1"/>
      <c r="E468" s="1"/>
      <c r="F468" s="1"/>
      <c r="G468" s="1"/>
    </row>
    <row r="469" spans="3:7" x14ac:dyDescent="0.25">
      <c r="C469" s="1"/>
      <c r="D469" s="1"/>
      <c r="E469" s="1"/>
      <c r="F469" s="1"/>
      <c r="G469" s="1"/>
    </row>
    <row r="470" spans="3:7" x14ac:dyDescent="0.25">
      <c r="C470" s="1"/>
      <c r="D470" s="1"/>
      <c r="E470" s="1"/>
      <c r="F470" s="1"/>
      <c r="G470" s="1"/>
    </row>
    <row r="471" spans="3:7" x14ac:dyDescent="0.25">
      <c r="C471" s="1"/>
      <c r="D471" s="1"/>
      <c r="E471" s="1"/>
      <c r="F471" s="1"/>
      <c r="G471" s="1"/>
    </row>
    <row r="472" spans="3:7" x14ac:dyDescent="0.25">
      <c r="C472" s="1"/>
      <c r="D472" s="1"/>
      <c r="E472" s="1"/>
      <c r="F472" s="1"/>
      <c r="G472" s="1"/>
    </row>
    <row r="473" spans="3:7" x14ac:dyDescent="0.25">
      <c r="C473" s="1"/>
      <c r="D473" s="1"/>
      <c r="E473" s="1"/>
      <c r="F473" s="1"/>
      <c r="G473" s="1"/>
    </row>
    <row r="474" spans="3:7" x14ac:dyDescent="0.25">
      <c r="C474" s="1"/>
      <c r="D474" s="1"/>
      <c r="E474" s="1"/>
      <c r="F474" s="1"/>
      <c r="G474" s="1"/>
    </row>
    <row r="475" spans="3:7" x14ac:dyDescent="0.25">
      <c r="C475" s="1"/>
      <c r="D475" s="1"/>
      <c r="E475" s="1"/>
      <c r="F475" s="1"/>
      <c r="G475" s="1"/>
    </row>
    <row r="476" spans="3:7" x14ac:dyDescent="0.25">
      <c r="C476" s="1"/>
      <c r="D476" s="1"/>
      <c r="E476" s="1"/>
      <c r="F476" s="1"/>
      <c r="G476" s="1"/>
    </row>
    <row r="477" spans="3:7" x14ac:dyDescent="0.25">
      <c r="C477" s="1"/>
      <c r="D477" s="1"/>
      <c r="E477" s="1"/>
      <c r="F477" s="1"/>
      <c r="G477" s="1"/>
    </row>
    <row r="478" spans="3:7" x14ac:dyDescent="0.25">
      <c r="C478" s="1"/>
      <c r="D478" s="1"/>
      <c r="E478" s="1"/>
      <c r="F478" s="1"/>
      <c r="G478" s="1"/>
    </row>
    <row r="479" spans="3:7" x14ac:dyDescent="0.25">
      <c r="C479" s="1"/>
      <c r="D479" s="1"/>
      <c r="E479" s="1"/>
      <c r="F479" s="1"/>
      <c r="G479" s="1"/>
    </row>
    <row r="480" spans="3:7" x14ac:dyDescent="0.25">
      <c r="C480" s="1"/>
      <c r="D480" s="1"/>
      <c r="E480" s="1"/>
      <c r="F480" s="1"/>
      <c r="G480" s="1"/>
    </row>
    <row r="481" spans="3:7" x14ac:dyDescent="0.25">
      <c r="C481" s="1"/>
      <c r="D481" s="1"/>
      <c r="E481" s="1"/>
      <c r="F481" s="1"/>
      <c r="G481" s="1"/>
    </row>
    <row r="482" spans="3:7" x14ac:dyDescent="0.25">
      <c r="C482" s="1"/>
      <c r="D482" s="1"/>
      <c r="E482" s="1"/>
      <c r="F482" s="1"/>
      <c r="G482" s="1"/>
    </row>
    <row r="483" spans="3:7" x14ac:dyDescent="0.25">
      <c r="C483" s="1"/>
      <c r="D483" s="1"/>
      <c r="E483" s="1"/>
      <c r="F483" s="1"/>
      <c r="G483" s="1"/>
    </row>
    <row r="484" spans="3:7" x14ac:dyDescent="0.25">
      <c r="C484" s="1"/>
      <c r="D484" s="1"/>
      <c r="E484" s="1"/>
      <c r="F484" s="1"/>
      <c r="G484" s="1"/>
    </row>
    <row r="485" spans="3:7" x14ac:dyDescent="0.25">
      <c r="C485" s="1"/>
      <c r="D485" s="1"/>
      <c r="E485" s="1"/>
      <c r="F485" s="1"/>
      <c r="G485" s="1"/>
    </row>
    <row r="486" spans="3:7" x14ac:dyDescent="0.25">
      <c r="C486" s="1"/>
      <c r="D486" s="1"/>
      <c r="E486" s="1"/>
      <c r="F486" s="1"/>
      <c r="G486" s="1"/>
    </row>
    <row r="487" spans="3:7" x14ac:dyDescent="0.25">
      <c r="C487" s="1"/>
      <c r="D487" s="1"/>
      <c r="E487" s="1"/>
      <c r="F487" s="1"/>
      <c r="G487" s="1"/>
    </row>
    <row r="488" spans="3:7" x14ac:dyDescent="0.25">
      <c r="C488" s="1"/>
      <c r="D488" s="1"/>
      <c r="E488" s="1"/>
      <c r="F488" s="1"/>
      <c r="G488" s="1"/>
    </row>
    <row r="489" spans="3:7" x14ac:dyDescent="0.25">
      <c r="C489" s="1"/>
      <c r="D489" s="1"/>
      <c r="E489" s="1"/>
      <c r="F489" s="1"/>
      <c r="G489" s="1"/>
    </row>
    <row r="490" spans="3:7" x14ac:dyDescent="0.25">
      <c r="C490" s="1"/>
      <c r="D490" s="1"/>
      <c r="E490" s="1"/>
      <c r="F490" s="1"/>
      <c r="G490" s="1"/>
    </row>
    <row r="491" spans="3:7" x14ac:dyDescent="0.25">
      <c r="C491" s="1"/>
      <c r="D491" s="1"/>
      <c r="E491" s="1"/>
      <c r="F491" s="1"/>
      <c r="G491" s="1"/>
    </row>
    <row r="492" spans="3:7" x14ac:dyDescent="0.25">
      <c r="C492" s="1"/>
      <c r="D492" s="1"/>
      <c r="E492" s="1"/>
      <c r="F492" s="1"/>
      <c r="G492" s="1"/>
    </row>
    <row r="493" spans="3:7" x14ac:dyDescent="0.25">
      <c r="C493" s="1"/>
      <c r="D493" s="1"/>
      <c r="E493" s="1"/>
      <c r="F493" s="1"/>
      <c r="G493" s="1"/>
    </row>
    <row r="494" spans="3:7" x14ac:dyDescent="0.25">
      <c r="C494" s="1"/>
      <c r="D494" s="1"/>
      <c r="E494" s="1"/>
      <c r="F494" s="1"/>
      <c r="G494" s="1"/>
    </row>
    <row r="495" spans="3:7" x14ac:dyDescent="0.25">
      <c r="C495" s="1"/>
      <c r="D495" s="1"/>
      <c r="E495" s="1"/>
      <c r="F495" s="1"/>
      <c r="G495" s="1"/>
    </row>
    <row r="496" spans="3:7" x14ac:dyDescent="0.25">
      <c r="C496" s="1"/>
      <c r="D496" s="1"/>
      <c r="E496" s="1"/>
      <c r="F496" s="1"/>
      <c r="G496" s="1"/>
    </row>
    <row r="497" spans="3:7" x14ac:dyDescent="0.25">
      <c r="C497" s="1"/>
      <c r="D497" s="1"/>
      <c r="E497" s="1"/>
      <c r="F497" s="1"/>
      <c r="G497" s="1"/>
    </row>
    <row r="498" spans="3:7" x14ac:dyDescent="0.25">
      <c r="C498" s="1"/>
      <c r="D498" s="1"/>
      <c r="E498" s="1"/>
      <c r="F498" s="1"/>
      <c r="G498" s="1"/>
    </row>
    <row r="499" spans="3:7" x14ac:dyDescent="0.25">
      <c r="C499" s="1"/>
      <c r="D499" s="1"/>
      <c r="E499" s="1"/>
      <c r="F499" s="1"/>
      <c r="G499" s="1"/>
    </row>
    <row r="500" spans="3:7" x14ac:dyDescent="0.25">
      <c r="C500" s="1"/>
      <c r="D500" s="1"/>
      <c r="E500" s="1"/>
      <c r="F500" s="1"/>
      <c r="G500" s="1"/>
    </row>
    <row r="501" spans="3:7" x14ac:dyDescent="0.25">
      <c r="C501" s="1"/>
      <c r="D501" s="1"/>
      <c r="E501" s="1"/>
      <c r="F501" s="1"/>
      <c r="G501" s="1"/>
    </row>
    <row r="502" spans="3:7" x14ac:dyDescent="0.25">
      <c r="C502" s="1"/>
      <c r="D502" s="1"/>
      <c r="E502" s="1"/>
      <c r="F502" s="1"/>
      <c r="G502" s="1"/>
    </row>
    <row r="503" spans="3:7" x14ac:dyDescent="0.25">
      <c r="C503" s="1"/>
      <c r="D503" s="1"/>
      <c r="E503" s="1"/>
      <c r="F503" s="1"/>
      <c r="G503" s="1"/>
    </row>
    <row r="504" spans="3:7" x14ac:dyDescent="0.25">
      <c r="C504" s="1"/>
      <c r="D504" s="1"/>
      <c r="E504" s="1"/>
      <c r="F504" s="1"/>
      <c r="G504" s="1"/>
    </row>
    <row r="505" spans="3:7" x14ac:dyDescent="0.25">
      <c r="C505" s="1"/>
      <c r="D505" s="1"/>
      <c r="E505" s="1"/>
      <c r="F505" s="1"/>
      <c r="G505" s="1"/>
    </row>
    <row r="506" spans="3:7" x14ac:dyDescent="0.25">
      <c r="C506" s="1"/>
      <c r="D506" s="1"/>
      <c r="E506" s="1"/>
      <c r="F506" s="1"/>
      <c r="G506" s="1"/>
    </row>
    <row r="507" spans="3:7" x14ac:dyDescent="0.25">
      <c r="C507" s="1"/>
      <c r="D507" s="1"/>
      <c r="E507" s="1"/>
      <c r="F507" s="1"/>
      <c r="G507" s="1"/>
    </row>
    <row r="508" spans="3:7" x14ac:dyDescent="0.25">
      <c r="C508" s="1"/>
      <c r="D508" s="1"/>
      <c r="E508" s="1"/>
      <c r="F508" s="1"/>
      <c r="G508" s="1"/>
    </row>
    <row r="509" spans="3:7" x14ac:dyDescent="0.25">
      <c r="C509" s="1"/>
      <c r="D509" s="1"/>
      <c r="E509" s="1"/>
      <c r="F509" s="1"/>
      <c r="G509" s="1"/>
    </row>
    <row r="510" spans="3:7" x14ac:dyDescent="0.25">
      <c r="C510" s="1"/>
      <c r="D510" s="1"/>
      <c r="E510" s="1"/>
      <c r="F510" s="1"/>
      <c r="G510" s="1"/>
    </row>
    <row r="511" spans="3:7" x14ac:dyDescent="0.25">
      <c r="C511" s="1"/>
      <c r="D511" s="1"/>
      <c r="E511" s="1"/>
      <c r="F511" s="1"/>
      <c r="G511" s="1"/>
    </row>
    <row r="512" spans="3:7" x14ac:dyDescent="0.25">
      <c r="C512" s="1"/>
      <c r="D512" s="1"/>
      <c r="E512" s="1"/>
      <c r="F512" s="1"/>
      <c r="G512" s="1"/>
    </row>
    <row r="513" spans="3:7" x14ac:dyDescent="0.25">
      <c r="C513" s="1"/>
      <c r="D513" s="1"/>
      <c r="E513" s="1"/>
      <c r="F513" s="1"/>
      <c r="G513" s="1"/>
    </row>
    <row r="514" spans="3:7" x14ac:dyDescent="0.25">
      <c r="C514" s="1"/>
      <c r="D514" s="1"/>
      <c r="E514" s="1"/>
      <c r="F514" s="1"/>
      <c r="G514" s="1"/>
    </row>
    <row r="515" spans="3:7" x14ac:dyDescent="0.25">
      <c r="C515" s="1"/>
      <c r="D515" s="1"/>
      <c r="E515" s="1"/>
      <c r="F515" s="1"/>
      <c r="G515" s="1"/>
    </row>
    <row r="516" spans="3:7" x14ac:dyDescent="0.25">
      <c r="C516" s="1"/>
      <c r="D516" s="1"/>
      <c r="E516" s="1"/>
      <c r="F516" s="1"/>
      <c r="G516" s="1"/>
    </row>
    <row r="517" spans="3:7" x14ac:dyDescent="0.25">
      <c r="C517" s="1"/>
      <c r="D517" s="1"/>
      <c r="E517" s="1"/>
      <c r="F517" s="1"/>
      <c r="G517" s="1"/>
    </row>
    <row r="518" spans="3:7" x14ac:dyDescent="0.25">
      <c r="C518" s="1"/>
      <c r="D518" s="1"/>
      <c r="E518" s="1"/>
      <c r="F518" s="1"/>
      <c r="G518" s="1"/>
    </row>
    <row r="519" spans="3:7" x14ac:dyDescent="0.25">
      <c r="C519" s="1"/>
      <c r="D519" s="1"/>
      <c r="E519" s="1"/>
      <c r="F519" s="1"/>
      <c r="G519" s="1"/>
    </row>
    <row r="520" spans="3:7" x14ac:dyDescent="0.25">
      <c r="C520" s="1"/>
      <c r="D520" s="1"/>
      <c r="E520" s="1"/>
      <c r="F520" s="1"/>
      <c r="G520" s="1"/>
    </row>
    <row r="521" spans="3:7" x14ac:dyDescent="0.25">
      <c r="C521" s="1"/>
      <c r="D521" s="1"/>
      <c r="E521" s="1"/>
      <c r="F521" s="1"/>
      <c r="G521" s="1"/>
    </row>
    <row r="522" spans="3:7" x14ac:dyDescent="0.25">
      <c r="C522" s="1"/>
      <c r="D522" s="1"/>
      <c r="E522" s="1"/>
      <c r="F522" s="1"/>
      <c r="G522" s="1"/>
    </row>
    <row r="523" spans="3:7" x14ac:dyDescent="0.25">
      <c r="C523" s="1"/>
      <c r="D523" s="1"/>
      <c r="E523" s="1"/>
      <c r="F523" s="1"/>
      <c r="G523" s="1"/>
    </row>
    <row r="524" spans="3:7" x14ac:dyDescent="0.25">
      <c r="C524" s="1"/>
      <c r="D524" s="1"/>
      <c r="E524" s="1"/>
      <c r="F524" s="1"/>
      <c r="G524" s="1"/>
    </row>
    <row r="525" spans="3:7" x14ac:dyDescent="0.25">
      <c r="C525" s="1"/>
      <c r="D525" s="1"/>
      <c r="E525" s="1"/>
      <c r="F525" s="1"/>
      <c r="G525" s="1"/>
    </row>
    <row r="526" spans="3:7" x14ac:dyDescent="0.25">
      <c r="C526" s="1"/>
      <c r="D526" s="1"/>
      <c r="E526" s="1"/>
      <c r="F526" s="1"/>
      <c r="G526" s="1"/>
    </row>
    <row r="527" spans="3:7" x14ac:dyDescent="0.25">
      <c r="C527" s="1"/>
      <c r="D527" s="1"/>
      <c r="E527" s="1"/>
      <c r="F527" s="1"/>
      <c r="G527" s="1"/>
    </row>
    <row r="528" spans="3:7" x14ac:dyDescent="0.25">
      <c r="C528" s="1"/>
      <c r="D528" s="1"/>
      <c r="E528" s="1"/>
      <c r="F528" s="1"/>
      <c r="G528" s="1"/>
    </row>
    <row r="529" spans="3:7" x14ac:dyDescent="0.25">
      <c r="C529" s="1"/>
      <c r="D529" s="1"/>
      <c r="E529" s="1"/>
      <c r="F529" s="1"/>
      <c r="G529" s="1"/>
    </row>
    <row r="530" spans="3:7" x14ac:dyDescent="0.25">
      <c r="C530" s="1"/>
      <c r="D530" s="1"/>
      <c r="E530" s="1"/>
      <c r="F530" s="1"/>
      <c r="G530" s="1"/>
    </row>
    <row r="531" spans="3:7" x14ac:dyDescent="0.25">
      <c r="C531" s="1"/>
      <c r="D531" s="1"/>
      <c r="E531" s="1"/>
      <c r="F531" s="1"/>
      <c r="G531" s="1"/>
    </row>
    <row r="532" spans="3:7" x14ac:dyDescent="0.25">
      <c r="C532" s="1"/>
      <c r="D532" s="1"/>
      <c r="E532" s="1"/>
      <c r="F532" s="1"/>
      <c r="G532" s="1"/>
    </row>
    <row r="533" spans="3:7" x14ac:dyDescent="0.25">
      <c r="C533" s="1"/>
      <c r="D533" s="1"/>
      <c r="E533" s="1"/>
      <c r="F533" s="1"/>
      <c r="G533" s="1"/>
    </row>
    <row r="534" spans="3:7" x14ac:dyDescent="0.25">
      <c r="C534" s="1"/>
      <c r="D534" s="1"/>
      <c r="E534" s="1"/>
      <c r="F534" s="1"/>
      <c r="G534" s="1"/>
    </row>
    <row r="535" spans="3:7" x14ac:dyDescent="0.25">
      <c r="C535" s="1"/>
      <c r="D535" s="1"/>
      <c r="E535" s="1"/>
      <c r="F535" s="1"/>
      <c r="G535" s="1"/>
    </row>
    <row r="536" spans="3:7" x14ac:dyDescent="0.25">
      <c r="C536" s="1"/>
      <c r="D536" s="1"/>
      <c r="E536" s="1"/>
      <c r="F536" s="1"/>
      <c r="G536" s="1"/>
    </row>
    <row r="537" spans="3:7" x14ac:dyDescent="0.25">
      <c r="C537" s="1"/>
      <c r="D537" s="1"/>
      <c r="E537" s="1"/>
      <c r="F537" s="1"/>
      <c r="G537" s="1"/>
    </row>
    <row r="538" spans="3:7" x14ac:dyDescent="0.25">
      <c r="C538" s="1"/>
      <c r="D538" s="1"/>
      <c r="E538" s="1"/>
      <c r="F538" s="1"/>
      <c r="G538" s="1"/>
    </row>
    <row r="539" spans="3:7" x14ac:dyDescent="0.25">
      <c r="C539" s="1"/>
      <c r="D539" s="1"/>
      <c r="E539" s="1"/>
      <c r="F539" s="1"/>
      <c r="G539" s="1"/>
    </row>
    <row r="540" spans="3:7" x14ac:dyDescent="0.25">
      <c r="C540" s="1"/>
      <c r="D540" s="1"/>
      <c r="E540" s="1"/>
      <c r="F540" s="1"/>
      <c r="G540" s="1"/>
    </row>
    <row r="541" spans="3:7" x14ac:dyDescent="0.25">
      <c r="C541" s="1"/>
      <c r="D541" s="1"/>
      <c r="E541" s="1"/>
      <c r="F541" s="1"/>
      <c r="G541" s="1"/>
    </row>
    <row r="542" spans="3:7" x14ac:dyDescent="0.25">
      <c r="C542" s="1"/>
      <c r="D542" s="1"/>
      <c r="E542" s="1"/>
      <c r="F542" s="1"/>
      <c r="G542" s="1"/>
    </row>
    <row r="543" spans="3:7" x14ac:dyDescent="0.25">
      <c r="C543" s="1"/>
      <c r="D543" s="1"/>
      <c r="E543" s="1"/>
      <c r="F543" s="1"/>
      <c r="G543" s="1"/>
    </row>
    <row r="544" spans="3:7" x14ac:dyDescent="0.25">
      <c r="C544" s="1"/>
      <c r="D544" s="1"/>
      <c r="E544" s="1"/>
      <c r="F544" s="1"/>
      <c r="G544" s="1"/>
    </row>
    <row r="545" spans="3:7" x14ac:dyDescent="0.25">
      <c r="C545" s="1"/>
      <c r="D545" s="1"/>
      <c r="E545" s="1"/>
      <c r="F545" s="1"/>
      <c r="G545" s="1"/>
    </row>
    <row r="546" spans="3:7" x14ac:dyDescent="0.25">
      <c r="C546" s="1"/>
      <c r="D546" s="1"/>
      <c r="E546" s="1"/>
      <c r="F546" s="1"/>
      <c r="G546" s="1"/>
    </row>
    <row r="547" spans="3:7" x14ac:dyDescent="0.25">
      <c r="C547" s="1"/>
      <c r="D547" s="1"/>
      <c r="E547" s="1"/>
      <c r="F547" s="1"/>
      <c r="G547" s="1"/>
    </row>
    <row r="548" spans="3:7" x14ac:dyDescent="0.25">
      <c r="C548" s="1"/>
      <c r="D548" s="1"/>
      <c r="E548" s="1"/>
      <c r="F548" s="1"/>
      <c r="G548" s="1"/>
    </row>
    <row r="549" spans="3:7" x14ac:dyDescent="0.25">
      <c r="C549" s="1"/>
      <c r="D549" s="1"/>
      <c r="E549" s="1"/>
      <c r="F549" s="1"/>
      <c r="G549" s="1"/>
    </row>
    <row r="550" spans="3:7" x14ac:dyDescent="0.25">
      <c r="C550" s="1"/>
      <c r="D550" s="1"/>
      <c r="E550" s="1"/>
      <c r="F550" s="1"/>
      <c r="G550" s="1"/>
    </row>
    <row r="551" spans="3:7" x14ac:dyDescent="0.25">
      <c r="C551" s="1"/>
      <c r="D551" s="1"/>
      <c r="E551" s="1"/>
      <c r="F551" s="1"/>
      <c r="G551" s="1"/>
    </row>
    <row r="552" spans="3:7" x14ac:dyDescent="0.25">
      <c r="C552" s="1"/>
      <c r="D552" s="1"/>
      <c r="E552" s="1"/>
      <c r="F552" s="1"/>
      <c r="G552" s="1"/>
    </row>
    <row r="553" spans="3:7" x14ac:dyDescent="0.25">
      <c r="C553" s="1"/>
      <c r="D553" s="1"/>
      <c r="E553" s="1"/>
      <c r="F553" s="1"/>
      <c r="G553" s="1"/>
    </row>
    <row r="554" spans="3:7" x14ac:dyDescent="0.25">
      <c r="C554" s="1"/>
      <c r="D554" s="1"/>
      <c r="E554" s="1"/>
      <c r="F554" s="1"/>
      <c r="G554" s="1"/>
    </row>
    <row r="555" spans="3:7" x14ac:dyDescent="0.25">
      <c r="C555" s="1"/>
      <c r="D555" s="1"/>
      <c r="E555" s="1"/>
      <c r="F555" s="1"/>
      <c r="G555" s="1"/>
    </row>
    <row r="556" spans="3:7" x14ac:dyDescent="0.25">
      <c r="C556" s="1"/>
      <c r="D556" s="1"/>
      <c r="E556" s="1"/>
      <c r="F556" s="1"/>
      <c r="G556" s="1"/>
    </row>
    <row r="557" spans="3:7" x14ac:dyDescent="0.25">
      <c r="C557" s="1"/>
      <c r="D557" s="1"/>
      <c r="E557" s="1"/>
      <c r="F557" s="1"/>
      <c r="G557" s="1"/>
    </row>
    <row r="558" spans="3:7" x14ac:dyDescent="0.25">
      <c r="C558" s="1"/>
      <c r="D558" s="1"/>
      <c r="E558" s="1"/>
      <c r="F558" s="1"/>
      <c r="G558" s="1"/>
    </row>
    <row r="559" spans="3:7" x14ac:dyDescent="0.25">
      <c r="C559" s="1"/>
      <c r="D559" s="1"/>
      <c r="E559" s="1"/>
      <c r="F559" s="1"/>
      <c r="G559" s="1"/>
    </row>
    <row r="560" spans="3:7" x14ac:dyDescent="0.25">
      <c r="C560" s="1"/>
      <c r="D560" s="1"/>
      <c r="E560" s="1"/>
      <c r="F560" s="1"/>
      <c r="G560" s="1"/>
    </row>
    <row r="561" spans="3:7" x14ac:dyDescent="0.25">
      <c r="C561" s="1"/>
      <c r="D561" s="1"/>
      <c r="E561" s="1"/>
      <c r="F561" s="1"/>
      <c r="G561" s="1"/>
    </row>
    <row r="562" spans="3:7" x14ac:dyDescent="0.25">
      <c r="C562" s="1"/>
      <c r="D562" s="1"/>
      <c r="E562" s="1"/>
      <c r="F562" s="1"/>
      <c r="G562" s="1"/>
    </row>
    <row r="563" spans="3:7" x14ac:dyDescent="0.25">
      <c r="C563" s="1"/>
      <c r="D563" s="1"/>
      <c r="E563" s="1"/>
      <c r="F563" s="1"/>
      <c r="G563" s="1"/>
    </row>
    <row r="564" spans="3:7" x14ac:dyDescent="0.25">
      <c r="C564" s="1"/>
      <c r="D564" s="1"/>
      <c r="E564" s="1"/>
      <c r="F564" s="1"/>
      <c r="G564" s="1"/>
    </row>
    <row r="565" spans="3:7" x14ac:dyDescent="0.25">
      <c r="C565" s="1"/>
      <c r="D565" s="1"/>
      <c r="E565" s="1"/>
      <c r="F565" s="1"/>
      <c r="G565" s="1"/>
    </row>
    <row r="566" spans="3:7" x14ac:dyDescent="0.25">
      <c r="C566" s="1"/>
      <c r="D566" s="1"/>
      <c r="E566" s="1"/>
      <c r="F566" s="1"/>
      <c r="G566" s="1"/>
    </row>
    <row r="567" spans="3:7" x14ac:dyDescent="0.25">
      <c r="C567" s="1"/>
      <c r="D567" s="1"/>
      <c r="E567" s="1"/>
      <c r="F567" s="1"/>
      <c r="G567" s="1"/>
    </row>
    <row r="568" spans="3:7" x14ac:dyDescent="0.25">
      <c r="C568" s="1"/>
      <c r="D568" s="1"/>
      <c r="E568" s="1"/>
      <c r="F568" s="1"/>
      <c r="G568" s="1"/>
    </row>
    <row r="569" spans="3:7" x14ac:dyDescent="0.25">
      <c r="C569" s="1"/>
      <c r="D569" s="1"/>
      <c r="E569" s="1"/>
      <c r="F569" s="1"/>
      <c r="G569" s="1"/>
    </row>
    <row r="570" spans="3:7" x14ac:dyDescent="0.25">
      <c r="C570" s="1"/>
      <c r="D570" s="1"/>
      <c r="E570" s="1"/>
      <c r="F570" s="1"/>
      <c r="G570" s="1"/>
    </row>
    <row r="571" spans="3:7" x14ac:dyDescent="0.25">
      <c r="C571" s="1"/>
      <c r="D571" s="1"/>
      <c r="E571" s="1"/>
      <c r="F571" s="1"/>
      <c r="G571" s="1"/>
    </row>
    <row r="572" spans="3:7" x14ac:dyDescent="0.25">
      <c r="C572" s="1"/>
      <c r="D572" s="1"/>
      <c r="E572" s="1"/>
      <c r="F572" s="1"/>
      <c r="G572" s="1"/>
    </row>
    <row r="573" spans="3:7" x14ac:dyDescent="0.25">
      <c r="C573" s="1"/>
      <c r="D573" s="1"/>
      <c r="E573" s="1"/>
      <c r="F573" s="1"/>
      <c r="G573" s="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1"/>
  <sheetViews>
    <sheetView workbookViewId="0">
      <selection activeCell="N26" sqref="N26"/>
    </sheetView>
  </sheetViews>
  <sheetFormatPr defaultRowHeight="15" x14ac:dyDescent="0.25"/>
  <sheetData>
    <row r="1" spans="1:12" x14ac:dyDescent="0.25">
      <c r="A1" t="s">
        <v>47</v>
      </c>
      <c r="B1" t="s">
        <v>15</v>
      </c>
      <c r="C1" t="s">
        <v>49</v>
      </c>
      <c r="D1" t="s">
        <v>50</v>
      </c>
      <c r="E1" t="s">
        <v>51</v>
      </c>
      <c r="L1" s="10" t="s">
        <v>46</v>
      </c>
    </row>
    <row r="2" spans="1:12" x14ac:dyDescent="0.25">
      <c r="A2" t="s">
        <v>0</v>
      </c>
      <c r="B2" t="s">
        <v>16</v>
      </c>
      <c r="C2" s="1">
        <v>1465.7450000000003</v>
      </c>
      <c r="D2" s="1">
        <v>1788.0230000000004</v>
      </c>
      <c r="E2" s="1">
        <v>2174.248000000001</v>
      </c>
      <c r="L2" t="s">
        <v>0</v>
      </c>
    </row>
    <row r="3" spans="1:12" x14ac:dyDescent="0.25">
      <c r="A3" t="s">
        <v>0</v>
      </c>
      <c r="B3" t="s">
        <v>17</v>
      </c>
      <c r="C3" s="1">
        <v>295.80000000000013</v>
      </c>
      <c r="D3" s="1">
        <v>305.03500000000014</v>
      </c>
      <c r="E3" s="1">
        <v>318.04600000000016</v>
      </c>
      <c r="L3" t="s">
        <v>1</v>
      </c>
    </row>
    <row r="4" spans="1:12" x14ac:dyDescent="0.25">
      <c r="A4" t="s">
        <v>0</v>
      </c>
      <c r="B4" t="s">
        <v>18</v>
      </c>
      <c r="C4" s="1">
        <v>141.58299999999994</v>
      </c>
      <c r="D4" s="1">
        <v>254.35099999999997</v>
      </c>
      <c r="E4" s="1">
        <v>229.685</v>
      </c>
      <c r="L4" t="s">
        <v>2</v>
      </c>
    </row>
    <row r="5" spans="1:12" x14ac:dyDescent="0.25">
      <c r="A5" t="s">
        <v>0</v>
      </c>
      <c r="B5" t="s">
        <v>19</v>
      </c>
      <c r="C5" s="1">
        <v>57.188999999999993</v>
      </c>
      <c r="D5" s="1">
        <v>62.462999999999987</v>
      </c>
      <c r="E5" s="1">
        <v>72.239999999999981</v>
      </c>
      <c r="L5" t="s">
        <v>3</v>
      </c>
    </row>
    <row r="6" spans="1:12" x14ac:dyDescent="0.25">
      <c r="A6" t="s">
        <v>0</v>
      </c>
      <c r="B6" t="s">
        <v>20</v>
      </c>
      <c r="C6" s="1">
        <v>20.89200000000001</v>
      </c>
      <c r="D6" s="1">
        <v>95.711000000000013</v>
      </c>
      <c r="E6" s="1">
        <v>236.5199999999999</v>
      </c>
      <c r="L6" t="s">
        <v>4</v>
      </c>
    </row>
    <row r="7" spans="1:12" x14ac:dyDescent="0.25">
      <c r="A7" t="s">
        <v>0</v>
      </c>
      <c r="B7" t="s">
        <v>21</v>
      </c>
      <c r="C7" s="1">
        <v>180.91100000000026</v>
      </c>
      <c r="D7" s="1">
        <v>205.20700000000011</v>
      </c>
      <c r="E7" s="1">
        <v>253.85300000000015</v>
      </c>
      <c r="L7" t="s">
        <v>5</v>
      </c>
    </row>
    <row r="8" spans="1:12" x14ac:dyDescent="0.25">
      <c r="A8" t="s">
        <v>0</v>
      </c>
      <c r="B8" t="s">
        <v>22</v>
      </c>
      <c r="C8" s="1">
        <v>124.58299999999988</v>
      </c>
      <c r="D8" s="1">
        <v>191.65300000000008</v>
      </c>
      <c r="E8" s="1">
        <v>241.88299999999998</v>
      </c>
      <c r="L8" t="s">
        <v>6</v>
      </c>
    </row>
    <row r="9" spans="1:12" x14ac:dyDescent="0.25">
      <c r="A9" t="s">
        <v>0</v>
      </c>
      <c r="B9" t="s">
        <v>23</v>
      </c>
      <c r="C9" s="1">
        <v>202.40899999999985</v>
      </c>
      <c r="D9" s="1">
        <v>219.77799999999985</v>
      </c>
      <c r="E9" s="1">
        <v>239.10699999999986</v>
      </c>
      <c r="L9" t="s">
        <v>7</v>
      </c>
    </row>
    <row r="10" spans="1:12" x14ac:dyDescent="0.25">
      <c r="A10" t="s">
        <v>0</v>
      </c>
      <c r="B10" t="s">
        <v>24</v>
      </c>
      <c r="C10" s="1">
        <v>15.431999999999999</v>
      </c>
      <c r="D10" s="1">
        <v>14.577999999999999</v>
      </c>
      <c r="E10" s="1">
        <v>18.186999999999998</v>
      </c>
      <c r="L10" t="s">
        <v>8</v>
      </c>
    </row>
    <row r="11" spans="1:12" x14ac:dyDescent="0.25">
      <c r="A11" t="s">
        <v>0</v>
      </c>
      <c r="B11" t="s">
        <v>25</v>
      </c>
      <c r="C11" s="1">
        <v>2.9710000000000005</v>
      </c>
      <c r="D11" s="1">
        <v>2.5089999999999995</v>
      </c>
      <c r="E11" s="1">
        <v>2.2369999999999997</v>
      </c>
      <c r="L11" t="s">
        <v>9</v>
      </c>
    </row>
    <row r="12" spans="1:12" x14ac:dyDescent="0.25">
      <c r="A12" t="s">
        <v>0</v>
      </c>
      <c r="B12" t="s">
        <v>26</v>
      </c>
      <c r="C12" s="1">
        <v>189.79499999999996</v>
      </c>
      <c r="D12" s="1">
        <v>274.03700000000015</v>
      </c>
      <c r="E12" s="1">
        <v>252.30399999999989</v>
      </c>
      <c r="L12" t="s">
        <v>10</v>
      </c>
    </row>
    <row r="13" spans="1:12" x14ac:dyDescent="0.25">
      <c r="A13" t="s">
        <v>0</v>
      </c>
      <c r="B13" t="s">
        <v>27</v>
      </c>
      <c r="C13" s="1">
        <v>925.69799999999975</v>
      </c>
      <c r="D13" s="1">
        <v>986.86599999999908</v>
      </c>
      <c r="E13" s="1">
        <v>959.86499999999899</v>
      </c>
      <c r="L13" t="s">
        <v>11</v>
      </c>
    </row>
    <row r="14" spans="1:12" x14ac:dyDescent="0.25">
      <c r="A14" t="s">
        <v>0</v>
      </c>
      <c r="B14" t="s">
        <v>28</v>
      </c>
      <c r="C14" s="1">
        <v>3626.6060000000011</v>
      </c>
      <c r="D14" s="1">
        <v>4400.2109976969659</v>
      </c>
      <c r="E14" s="1">
        <v>4998.1749999823587</v>
      </c>
      <c r="L14" t="s">
        <v>12</v>
      </c>
    </row>
    <row r="15" spans="1:12" x14ac:dyDescent="0.25">
      <c r="A15" t="s">
        <v>1</v>
      </c>
      <c r="B15" t="s">
        <v>16</v>
      </c>
      <c r="C15" s="1">
        <v>195.20799999999997</v>
      </c>
      <c r="D15" s="1">
        <v>218.54900000000001</v>
      </c>
      <c r="E15" s="1">
        <v>275.18900000000002</v>
      </c>
      <c r="L15" t="s">
        <v>13</v>
      </c>
    </row>
    <row r="16" spans="1:12" x14ac:dyDescent="0.25">
      <c r="A16" t="s">
        <v>1</v>
      </c>
      <c r="B16" t="s">
        <v>17</v>
      </c>
      <c r="C16" s="1">
        <v>48.534999999999989</v>
      </c>
      <c r="D16" s="1">
        <v>45.635000000000005</v>
      </c>
      <c r="E16" s="1">
        <v>43.289999999999992</v>
      </c>
      <c r="L16" t="s">
        <v>14</v>
      </c>
    </row>
    <row r="17" spans="1:5" x14ac:dyDescent="0.25">
      <c r="A17" t="s">
        <v>1</v>
      </c>
      <c r="B17" t="s">
        <v>18</v>
      </c>
      <c r="C17" s="1">
        <v>18.073999999999998</v>
      </c>
      <c r="D17" s="1">
        <v>35.739999999999995</v>
      </c>
      <c r="E17" s="1">
        <v>32.655999999999999</v>
      </c>
    </row>
    <row r="18" spans="1:5" x14ac:dyDescent="0.25">
      <c r="A18" t="s">
        <v>1</v>
      </c>
      <c r="B18" t="s">
        <v>19</v>
      </c>
      <c r="C18" s="1">
        <v>7.0239999999999991</v>
      </c>
      <c r="D18" s="1">
        <v>10.457999999999998</v>
      </c>
      <c r="E18" s="1">
        <v>9.7330000000000005</v>
      </c>
    </row>
    <row r="19" spans="1:5" x14ac:dyDescent="0.25">
      <c r="A19" t="s">
        <v>1</v>
      </c>
      <c r="B19" t="s">
        <v>20</v>
      </c>
      <c r="C19" s="1">
        <v>5.3770000000000007</v>
      </c>
      <c r="D19" s="1">
        <v>12.136000000000001</v>
      </c>
      <c r="E19" s="1">
        <v>45.613000000000007</v>
      </c>
    </row>
    <row r="20" spans="1:5" x14ac:dyDescent="0.25">
      <c r="A20" t="s">
        <v>1</v>
      </c>
      <c r="B20" t="s">
        <v>21</v>
      </c>
      <c r="C20" s="1">
        <v>61.045999999999992</v>
      </c>
      <c r="D20" s="1">
        <v>77.603999999999999</v>
      </c>
      <c r="E20" s="1">
        <v>101.55800000000001</v>
      </c>
    </row>
    <row r="21" spans="1:5" x14ac:dyDescent="0.25">
      <c r="A21" t="s">
        <v>1</v>
      </c>
      <c r="B21" t="s">
        <v>22</v>
      </c>
      <c r="C21" s="1">
        <v>16.481999999999999</v>
      </c>
      <c r="D21" s="1">
        <v>25.16</v>
      </c>
      <c r="E21" s="1">
        <v>36.42</v>
      </c>
    </row>
    <row r="22" spans="1:5" x14ac:dyDescent="0.25">
      <c r="A22" t="s">
        <v>1</v>
      </c>
      <c r="B22" t="s">
        <v>23</v>
      </c>
      <c r="C22" s="1">
        <v>44.167000000000023</v>
      </c>
      <c r="D22" s="1">
        <v>42.617000000000004</v>
      </c>
      <c r="E22" s="1">
        <v>46.61399999999999</v>
      </c>
    </row>
    <row r="23" spans="1:5" x14ac:dyDescent="0.25">
      <c r="A23" t="s">
        <v>1</v>
      </c>
      <c r="B23" t="s">
        <v>24</v>
      </c>
      <c r="C23" s="1">
        <v>6.375</v>
      </c>
      <c r="D23" s="1">
        <v>3.855</v>
      </c>
      <c r="E23" s="1">
        <v>3.8520000000000003</v>
      </c>
    </row>
    <row r="24" spans="1:5" x14ac:dyDescent="0.25">
      <c r="A24" t="s">
        <v>1</v>
      </c>
      <c r="B24" t="s">
        <v>25</v>
      </c>
      <c r="C24" s="1">
        <v>0.26700000000000002</v>
      </c>
      <c r="D24" s="1">
        <v>0.32200000000000001</v>
      </c>
      <c r="E24" s="1">
        <v>0</v>
      </c>
    </row>
    <row r="25" spans="1:5" x14ac:dyDescent="0.25">
      <c r="A25" t="s">
        <v>1</v>
      </c>
      <c r="B25" t="s">
        <v>26</v>
      </c>
      <c r="C25" s="1">
        <v>46.59</v>
      </c>
      <c r="D25" s="1">
        <v>51.176999999999992</v>
      </c>
      <c r="E25" s="1">
        <v>55.272999999999996</v>
      </c>
    </row>
    <row r="26" spans="1:5" x14ac:dyDescent="0.25">
      <c r="A26" t="s">
        <v>1</v>
      </c>
      <c r="B26" t="s">
        <v>27</v>
      </c>
      <c r="C26" s="1">
        <v>228.80699999999999</v>
      </c>
      <c r="D26" s="1">
        <v>216.702</v>
      </c>
      <c r="E26" s="1">
        <v>213.42999999999998</v>
      </c>
    </row>
    <row r="27" spans="1:5" x14ac:dyDescent="0.25">
      <c r="A27" t="s">
        <v>1</v>
      </c>
      <c r="B27" t="s">
        <v>28</v>
      </c>
      <c r="C27" s="1">
        <v>682.49099999999999</v>
      </c>
      <c r="D27" s="1">
        <v>739.95499706268311</v>
      </c>
      <c r="E27" s="1">
        <v>863.62800000000027</v>
      </c>
    </row>
    <row r="28" spans="1:5" x14ac:dyDescent="0.25">
      <c r="A28" t="s">
        <v>2</v>
      </c>
      <c r="B28" t="s">
        <v>16</v>
      </c>
      <c r="C28" s="1">
        <v>279.53600000000006</v>
      </c>
      <c r="D28" s="1">
        <v>384.54699999999997</v>
      </c>
      <c r="E28" s="1">
        <v>461.09100000000007</v>
      </c>
    </row>
    <row r="29" spans="1:5" x14ac:dyDescent="0.25">
      <c r="A29" t="s">
        <v>2</v>
      </c>
      <c r="B29" t="s">
        <v>17</v>
      </c>
      <c r="C29" s="1">
        <v>69.380999999999986</v>
      </c>
      <c r="D29" s="1">
        <v>68.596999999999994</v>
      </c>
      <c r="E29" s="1">
        <v>78.233000000000004</v>
      </c>
    </row>
    <row r="30" spans="1:5" x14ac:dyDescent="0.25">
      <c r="A30" t="s">
        <v>2</v>
      </c>
      <c r="B30" t="s">
        <v>18</v>
      </c>
      <c r="C30" s="1">
        <v>24.966000000000001</v>
      </c>
      <c r="D30" s="1">
        <v>36.22</v>
      </c>
      <c r="E30" s="1">
        <v>44.831000000000003</v>
      </c>
    </row>
    <row r="31" spans="1:5" x14ac:dyDescent="0.25">
      <c r="A31" t="s">
        <v>2</v>
      </c>
      <c r="B31" t="s">
        <v>19</v>
      </c>
      <c r="C31" s="1">
        <v>6.1669999999999998</v>
      </c>
      <c r="D31" s="1">
        <v>7.5419999999999989</v>
      </c>
      <c r="E31" s="1">
        <v>7.2139999999999986</v>
      </c>
    </row>
    <row r="32" spans="1:5" x14ac:dyDescent="0.25">
      <c r="A32" t="s">
        <v>2</v>
      </c>
      <c r="B32" t="s">
        <v>20</v>
      </c>
      <c r="C32" s="1">
        <v>4.4180000000000001</v>
      </c>
      <c r="D32" s="1">
        <v>50.23</v>
      </c>
      <c r="E32" s="1">
        <v>77.799000000000007</v>
      </c>
    </row>
    <row r="33" spans="1:5" x14ac:dyDescent="0.25">
      <c r="A33" t="s">
        <v>2</v>
      </c>
      <c r="B33" t="s">
        <v>21</v>
      </c>
      <c r="C33" s="1">
        <v>33.882000000000005</v>
      </c>
      <c r="D33" s="1">
        <v>35.867000000000004</v>
      </c>
      <c r="E33" s="1">
        <v>36.019999999999996</v>
      </c>
    </row>
    <row r="34" spans="1:5" x14ac:dyDescent="0.25">
      <c r="A34" t="s">
        <v>2</v>
      </c>
      <c r="B34" t="s">
        <v>22</v>
      </c>
      <c r="C34" s="1">
        <v>33.080999999999996</v>
      </c>
      <c r="D34" s="1">
        <v>46.350999999999999</v>
      </c>
      <c r="E34" s="1">
        <v>59.98599999999999</v>
      </c>
    </row>
    <row r="35" spans="1:5" x14ac:dyDescent="0.25">
      <c r="A35" t="s">
        <v>2</v>
      </c>
      <c r="B35" t="s">
        <v>23</v>
      </c>
      <c r="C35" s="1">
        <v>43.24799999999999</v>
      </c>
      <c r="D35" s="1">
        <v>53.222999999999999</v>
      </c>
      <c r="E35" s="1">
        <v>53.527000000000008</v>
      </c>
    </row>
    <row r="36" spans="1:5" x14ac:dyDescent="0.25">
      <c r="A36" t="s">
        <v>2</v>
      </c>
      <c r="B36" t="s">
        <v>24</v>
      </c>
      <c r="C36" s="1">
        <v>3.5999999999999997E-2</v>
      </c>
      <c r="D36" s="1">
        <v>0.53900000000000003</v>
      </c>
      <c r="E36" s="1">
        <v>1.512</v>
      </c>
    </row>
    <row r="37" spans="1:5" x14ac:dyDescent="0.25">
      <c r="A37" t="s">
        <v>2</v>
      </c>
      <c r="B37" t="s">
        <v>25</v>
      </c>
      <c r="C37" s="1">
        <v>0</v>
      </c>
      <c r="D37" s="1">
        <v>0</v>
      </c>
      <c r="E37" s="1">
        <v>0</v>
      </c>
    </row>
    <row r="38" spans="1:5" x14ac:dyDescent="0.25">
      <c r="A38" t="s">
        <v>2</v>
      </c>
      <c r="B38" t="s">
        <v>26</v>
      </c>
      <c r="C38" s="1">
        <v>39.025999999999989</v>
      </c>
      <c r="D38" s="1">
        <v>84.784000000000006</v>
      </c>
      <c r="E38" s="1">
        <v>69.03</v>
      </c>
    </row>
    <row r="39" spans="1:5" x14ac:dyDescent="0.25">
      <c r="A39" t="s">
        <v>2</v>
      </c>
      <c r="B39" t="s">
        <v>27</v>
      </c>
      <c r="C39" s="1">
        <v>224.05999999999992</v>
      </c>
      <c r="D39" s="1">
        <v>241.99300000000005</v>
      </c>
      <c r="E39" s="1">
        <v>239.15800000000004</v>
      </c>
    </row>
    <row r="40" spans="1:5" x14ac:dyDescent="0.25">
      <c r="A40" t="s">
        <v>2</v>
      </c>
      <c r="B40" t="s">
        <v>28</v>
      </c>
      <c r="C40" s="1">
        <v>757.80100000000004</v>
      </c>
      <c r="D40" s="1">
        <v>1009.8930025100708</v>
      </c>
      <c r="E40" s="1">
        <v>1128.4009999999998</v>
      </c>
    </row>
    <row r="41" spans="1:5" x14ac:dyDescent="0.25">
      <c r="A41" t="s">
        <v>3</v>
      </c>
      <c r="B41" t="s">
        <v>16</v>
      </c>
      <c r="C41" s="1">
        <v>660.1579999999999</v>
      </c>
      <c r="D41" s="1">
        <v>691.35199999999998</v>
      </c>
      <c r="E41" s="1">
        <v>829.34499999999991</v>
      </c>
    </row>
    <row r="42" spans="1:5" x14ac:dyDescent="0.25">
      <c r="A42" t="s">
        <v>3</v>
      </c>
      <c r="B42" t="s">
        <v>17</v>
      </c>
      <c r="C42" s="1">
        <v>110.27600000000002</v>
      </c>
      <c r="D42" s="1">
        <v>110.18899999999999</v>
      </c>
      <c r="E42" s="1">
        <v>99.93</v>
      </c>
    </row>
    <row r="43" spans="1:5" x14ac:dyDescent="0.25">
      <c r="A43" t="s">
        <v>3</v>
      </c>
      <c r="B43" t="s">
        <v>18</v>
      </c>
      <c r="C43" s="1">
        <v>63.878000000000007</v>
      </c>
      <c r="D43" s="1">
        <v>108.21599999999999</v>
      </c>
      <c r="E43" s="1">
        <v>93.539999999999978</v>
      </c>
    </row>
    <row r="44" spans="1:5" x14ac:dyDescent="0.25">
      <c r="A44" t="s">
        <v>3</v>
      </c>
      <c r="B44" t="s">
        <v>19</v>
      </c>
      <c r="C44" s="1">
        <v>28.955000000000005</v>
      </c>
      <c r="D44" s="1">
        <v>30.599999999999998</v>
      </c>
      <c r="E44" s="1">
        <v>32.341000000000008</v>
      </c>
    </row>
    <row r="45" spans="1:5" x14ac:dyDescent="0.25">
      <c r="A45" t="s">
        <v>3</v>
      </c>
      <c r="B45" t="s">
        <v>20</v>
      </c>
      <c r="C45" s="1">
        <v>4.125</v>
      </c>
      <c r="D45" s="1">
        <v>5.4419999999999993</v>
      </c>
      <c r="E45" s="1">
        <v>40.751999999999995</v>
      </c>
    </row>
    <row r="46" spans="1:5" x14ac:dyDescent="0.25">
      <c r="A46" t="s">
        <v>3</v>
      </c>
      <c r="B46" t="s">
        <v>21</v>
      </c>
      <c r="C46" s="1">
        <v>5.2069999999999999</v>
      </c>
      <c r="D46" s="1">
        <v>5.1779999999999999</v>
      </c>
      <c r="E46" s="1">
        <v>3.2330000000000001</v>
      </c>
    </row>
    <row r="47" spans="1:5" x14ac:dyDescent="0.25">
      <c r="A47" t="s">
        <v>3</v>
      </c>
      <c r="B47" t="s">
        <v>22</v>
      </c>
      <c r="C47" s="1">
        <v>4.9779999999999998</v>
      </c>
      <c r="D47" s="1">
        <v>5.21</v>
      </c>
      <c r="E47" s="1">
        <v>4.3320000000000007</v>
      </c>
    </row>
    <row r="48" spans="1:5" x14ac:dyDescent="0.25">
      <c r="A48" t="s">
        <v>3</v>
      </c>
      <c r="B48" t="s">
        <v>23</v>
      </c>
      <c r="C48" s="1">
        <v>51.701999999999998</v>
      </c>
      <c r="D48" s="1">
        <v>47.767000000000003</v>
      </c>
      <c r="E48" s="1">
        <v>56.271000000000001</v>
      </c>
    </row>
    <row r="49" spans="1:5" x14ac:dyDescent="0.25">
      <c r="A49" t="s">
        <v>3</v>
      </c>
      <c r="B49" t="s">
        <v>24</v>
      </c>
      <c r="C49" s="1">
        <v>1.4289999999999998</v>
      </c>
      <c r="D49" s="1">
        <v>1.347</v>
      </c>
      <c r="E49" s="1">
        <v>1.552</v>
      </c>
    </row>
    <row r="50" spans="1:5" x14ac:dyDescent="0.25">
      <c r="A50" t="s">
        <v>3</v>
      </c>
      <c r="B50" t="s">
        <v>25</v>
      </c>
      <c r="C50" s="1">
        <v>2.2610000000000001</v>
      </c>
      <c r="D50" s="1">
        <v>1.6479999999999997</v>
      </c>
      <c r="E50" s="1">
        <v>1.6559999999999999</v>
      </c>
    </row>
    <row r="51" spans="1:5" x14ac:dyDescent="0.25">
      <c r="A51" t="s">
        <v>3</v>
      </c>
      <c r="B51" t="s">
        <v>26</v>
      </c>
      <c r="C51" s="1">
        <v>38.053000000000004</v>
      </c>
      <c r="D51" s="1">
        <v>43.57200000000001</v>
      </c>
      <c r="E51" s="1">
        <v>33.917999999999999</v>
      </c>
    </row>
    <row r="52" spans="1:5" x14ac:dyDescent="0.25">
      <c r="A52" t="s">
        <v>3</v>
      </c>
      <c r="B52" t="s">
        <v>27</v>
      </c>
      <c r="C52" s="1">
        <v>243.13400000000001</v>
      </c>
      <c r="D52" s="1">
        <v>288.05700000000007</v>
      </c>
      <c r="E52" s="1">
        <v>252.58200000000002</v>
      </c>
    </row>
    <row r="53" spans="1:5" x14ac:dyDescent="0.25">
      <c r="A53" t="s">
        <v>3</v>
      </c>
      <c r="B53" t="s">
        <v>28</v>
      </c>
      <c r="C53" s="1">
        <v>1214.1559999999999</v>
      </c>
      <c r="D53" s="1">
        <v>1338.5779933929443</v>
      </c>
      <c r="E53" s="1">
        <v>1449.452</v>
      </c>
    </row>
    <row r="54" spans="1:5" x14ac:dyDescent="0.25">
      <c r="A54" t="s">
        <v>4</v>
      </c>
      <c r="B54" t="s">
        <v>16</v>
      </c>
      <c r="C54" s="1">
        <v>0.95399999999999996</v>
      </c>
      <c r="D54" s="1">
        <v>0.74399999999999999</v>
      </c>
      <c r="E54" s="1">
        <v>0.49300000000000005</v>
      </c>
    </row>
    <row r="55" spans="1:5" x14ac:dyDescent="0.25">
      <c r="A55" t="s">
        <v>4</v>
      </c>
      <c r="B55" t="s">
        <v>17</v>
      </c>
      <c r="C55" s="1">
        <v>0</v>
      </c>
      <c r="D55" s="1">
        <v>0</v>
      </c>
      <c r="E55" s="1">
        <v>0</v>
      </c>
    </row>
    <row r="56" spans="1:5" x14ac:dyDescent="0.25">
      <c r="A56" t="s">
        <v>4</v>
      </c>
      <c r="B56" t="s">
        <v>18</v>
      </c>
      <c r="C56" s="1">
        <v>0</v>
      </c>
      <c r="D56" s="1">
        <v>0</v>
      </c>
      <c r="E56" s="1">
        <v>0</v>
      </c>
    </row>
    <row r="57" spans="1:5" x14ac:dyDescent="0.25">
      <c r="A57" t="s">
        <v>4</v>
      </c>
      <c r="B57" t="s">
        <v>19</v>
      </c>
      <c r="C57" s="1">
        <v>0.34900000000000003</v>
      </c>
      <c r="D57" s="1">
        <v>0.48500000000000004</v>
      </c>
      <c r="E57" s="1">
        <v>0.52100000000000002</v>
      </c>
    </row>
    <row r="58" spans="1:5" x14ac:dyDescent="0.25">
      <c r="A58" t="s">
        <v>4</v>
      </c>
      <c r="B58" t="s">
        <v>20</v>
      </c>
      <c r="C58" s="1">
        <v>1.3419999999999999</v>
      </c>
      <c r="D58" s="1">
        <v>1.3410000000000002</v>
      </c>
      <c r="E58" s="1">
        <v>2.8260000000000001</v>
      </c>
    </row>
    <row r="59" spans="1:5" x14ac:dyDescent="0.25">
      <c r="A59" t="s">
        <v>4</v>
      </c>
      <c r="B59" t="s">
        <v>21</v>
      </c>
      <c r="C59" s="1">
        <v>39.41299999999999</v>
      </c>
      <c r="D59" s="1">
        <v>42.261999999999993</v>
      </c>
      <c r="E59" s="1">
        <v>52.498999999999953</v>
      </c>
    </row>
    <row r="60" spans="1:5" x14ac:dyDescent="0.25">
      <c r="A60" t="s">
        <v>4</v>
      </c>
      <c r="B60" t="s">
        <v>22</v>
      </c>
      <c r="C60" s="1">
        <v>43.675000000000004</v>
      </c>
      <c r="D60" s="1">
        <v>75.989000000000019</v>
      </c>
      <c r="E60" s="1">
        <v>91.516999999999996</v>
      </c>
    </row>
    <row r="61" spans="1:5" x14ac:dyDescent="0.25">
      <c r="A61" t="s">
        <v>4</v>
      </c>
      <c r="B61" t="s">
        <v>23</v>
      </c>
      <c r="C61" s="1">
        <v>19.163999999999973</v>
      </c>
      <c r="D61" s="1">
        <v>23.187000000000001</v>
      </c>
      <c r="E61" s="1">
        <v>26.234999999999992</v>
      </c>
    </row>
    <row r="62" spans="1:5" x14ac:dyDescent="0.25">
      <c r="A62" t="s">
        <v>4</v>
      </c>
      <c r="B62" t="s">
        <v>24</v>
      </c>
      <c r="C62" s="1">
        <v>1.5249999999999999</v>
      </c>
      <c r="D62" s="1">
        <v>2.0289999999999999</v>
      </c>
      <c r="E62" s="1">
        <v>2.5839999999999996</v>
      </c>
    </row>
    <row r="63" spans="1:5" x14ac:dyDescent="0.25">
      <c r="A63" t="s">
        <v>4</v>
      </c>
      <c r="B63" t="s">
        <v>25</v>
      </c>
      <c r="C63" s="1">
        <v>0</v>
      </c>
      <c r="D63" s="1">
        <v>0</v>
      </c>
      <c r="E63" s="1">
        <v>0</v>
      </c>
    </row>
    <row r="64" spans="1:5" x14ac:dyDescent="0.25">
      <c r="A64" t="s">
        <v>4</v>
      </c>
      <c r="B64" t="s">
        <v>26</v>
      </c>
      <c r="C64" s="1">
        <v>33.234000000000002</v>
      </c>
      <c r="D64" s="1">
        <v>37.257999999999988</v>
      </c>
      <c r="E64" s="1">
        <v>36.789000000000016</v>
      </c>
    </row>
    <row r="65" spans="1:5" x14ac:dyDescent="0.25">
      <c r="A65" t="s">
        <v>4</v>
      </c>
      <c r="B65" t="s">
        <v>27</v>
      </c>
      <c r="C65" s="1">
        <v>50.039000000000023</v>
      </c>
      <c r="D65" s="1">
        <v>48.941999999999986</v>
      </c>
      <c r="E65" s="1">
        <v>53.437000000000005</v>
      </c>
    </row>
    <row r="66" spans="1:5" x14ac:dyDescent="0.25">
      <c r="A66" t="s">
        <v>4</v>
      </c>
      <c r="B66" t="s">
        <v>28</v>
      </c>
      <c r="C66" s="1">
        <v>189.69500000000002</v>
      </c>
      <c r="D66" s="1">
        <v>232.23700019344687</v>
      </c>
      <c r="E66" s="1">
        <v>266.90099998235701</v>
      </c>
    </row>
    <row r="67" spans="1:5" x14ac:dyDescent="0.25">
      <c r="A67" t="s">
        <v>5</v>
      </c>
      <c r="B67" t="s">
        <v>16</v>
      </c>
      <c r="C67" s="1">
        <v>329.88899999999995</v>
      </c>
      <c r="D67" s="1">
        <v>492.83099999999996</v>
      </c>
      <c r="E67" s="1">
        <v>608.12999999999988</v>
      </c>
    </row>
    <row r="68" spans="1:5" x14ac:dyDescent="0.25">
      <c r="A68" t="s">
        <v>5</v>
      </c>
      <c r="B68" t="s">
        <v>17</v>
      </c>
      <c r="C68" s="1">
        <v>67.60799999999999</v>
      </c>
      <c r="D68" s="1">
        <v>80.614000000000004</v>
      </c>
      <c r="E68" s="1">
        <v>96.592999999999989</v>
      </c>
    </row>
    <row r="69" spans="1:5" x14ac:dyDescent="0.25">
      <c r="A69" t="s">
        <v>5</v>
      </c>
      <c r="B69" t="s">
        <v>18</v>
      </c>
      <c r="C69" s="1">
        <v>34.664999999999992</v>
      </c>
      <c r="D69" s="1">
        <v>74.175000000000011</v>
      </c>
      <c r="E69" s="1">
        <v>58.658000000000008</v>
      </c>
    </row>
    <row r="70" spans="1:5" x14ac:dyDescent="0.25">
      <c r="A70" t="s">
        <v>5</v>
      </c>
      <c r="B70" t="s">
        <v>19</v>
      </c>
      <c r="C70" s="1">
        <v>14.694000000000001</v>
      </c>
      <c r="D70" s="1">
        <v>13.378000000000004</v>
      </c>
      <c r="E70" s="1">
        <v>22.431000000000004</v>
      </c>
    </row>
    <row r="71" spans="1:5" x14ac:dyDescent="0.25">
      <c r="A71" t="s">
        <v>5</v>
      </c>
      <c r="B71" t="s">
        <v>20</v>
      </c>
      <c r="C71" s="1">
        <v>5.629999999999999</v>
      </c>
      <c r="D71" s="1">
        <v>26.562000000000005</v>
      </c>
      <c r="E71" s="1">
        <v>69.53</v>
      </c>
    </row>
    <row r="72" spans="1:5" x14ac:dyDescent="0.25">
      <c r="A72" t="s">
        <v>5</v>
      </c>
      <c r="B72" t="s">
        <v>21</v>
      </c>
      <c r="C72" s="1">
        <v>41.362999999999992</v>
      </c>
      <c r="D72" s="1">
        <v>44.295999999999999</v>
      </c>
      <c r="E72" s="1">
        <v>60.542999999999992</v>
      </c>
    </row>
    <row r="73" spans="1:5" x14ac:dyDescent="0.25">
      <c r="A73" t="s">
        <v>5</v>
      </c>
      <c r="B73" t="s">
        <v>22</v>
      </c>
      <c r="C73" s="1">
        <v>26.367000000000001</v>
      </c>
      <c r="D73" s="1">
        <v>38.942999999999991</v>
      </c>
      <c r="E73" s="1">
        <v>49.627999999999986</v>
      </c>
    </row>
    <row r="74" spans="1:5" x14ac:dyDescent="0.25">
      <c r="A74" t="s">
        <v>5</v>
      </c>
      <c r="B74" t="s">
        <v>23</v>
      </c>
      <c r="C74" s="1">
        <v>44.128</v>
      </c>
      <c r="D74" s="1">
        <v>52.984000000000023</v>
      </c>
      <c r="E74" s="1">
        <v>56.460000000000008</v>
      </c>
    </row>
    <row r="75" spans="1:5" x14ac:dyDescent="0.25">
      <c r="A75" t="s">
        <v>5</v>
      </c>
      <c r="B75" t="s">
        <v>24</v>
      </c>
      <c r="C75" s="1">
        <v>6.0670000000000002</v>
      </c>
      <c r="D75" s="1">
        <v>6.8079999999999989</v>
      </c>
      <c r="E75" s="1">
        <v>8.6869999999999994</v>
      </c>
    </row>
    <row r="76" spans="1:5" x14ac:dyDescent="0.25">
      <c r="A76" t="s">
        <v>5</v>
      </c>
      <c r="B76" t="s">
        <v>25</v>
      </c>
      <c r="C76" s="1">
        <v>0.443</v>
      </c>
      <c r="D76" s="1">
        <v>0.53900000000000003</v>
      </c>
      <c r="E76" s="1">
        <v>0.58100000000000007</v>
      </c>
    </row>
    <row r="77" spans="1:5" x14ac:dyDescent="0.25">
      <c r="A77" t="s">
        <v>5</v>
      </c>
      <c r="B77" t="s">
        <v>26</v>
      </c>
      <c r="C77" s="1">
        <v>32.891999999999996</v>
      </c>
      <c r="D77" s="1">
        <v>57.246000000000002</v>
      </c>
      <c r="E77" s="1">
        <v>57.29399999999999</v>
      </c>
    </row>
    <row r="78" spans="1:5" x14ac:dyDescent="0.25">
      <c r="A78" t="s">
        <v>5</v>
      </c>
      <c r="B78" t="s">
        <v>27</v>
      </c>
      <c r="C78" s="1">
        <v>179.65800000000002</v>
      </c>
      <c r="D78" s="1">
        <v>191.172</v>
      </c>
      <c r="E78" s="1">
        <v>201.25800000000001</v>
      </c>
    </row>
    <row r="79" spans="1:5" x14ac:dyDescent="0.25">
      <c r="A79" t="s">
        <v>5</v>
      </c>
      <c r="B79" t="s">
        <v>28</v>
      </c>
      <c r="C79" s="1">
        <v>782.46300000000008</v>
      </c>
      <c r="D79" s="1">
        <v>1079.5480045378208</v>
      </c>
      <c r="E79" s="1">
        <v>1289.7930000000003</v>
      </c>
    </row>
    <row r="80" spans="1:5" x14ac:dyDescent="0.25">
      <c r="A80" t="s">
        <v>6</v>
      </c>
      <c r="B80" t="s">
        <v>16</v>
      </c>
      <c r="C80" s="1">
        <v>85.974999999999994</v>
      </c>
      <c r="D80" s="1">
        <v>123.82</v>
      </c>
      <c r="E80" s="1">
        <v>162.56</v>
      </c>
    </row>
    <row r="81" spans="1:5" x14ac:dyDescent="0.25">
      <c r="A81" t="s">
        <v>6</v>
      </c>
      <c r="B81" t="s">
        <v>17</v>
      </c>
      <c r="C81" s="1">
        <v>20.396999999999998</v>
      </c>
      <c r="D81" s="1">
        <v>20.395</v>
      </c>
      <c r="E81" s="1">
        <v>25.948</v>
      </c>
    </row>
    <row r="82" spans="1:5" x14ac:dyDescent="0.25">
      <c r="A82" t="s">
        <v>6</v>
      </c>
      <c r="B82" t="s">
        <v>18</v>
      </c>
      <c r="C82" s="1">
        <v>6.1420000000000003</v>
      </c>
      <c r="D82" s="1">
        <v>25.773</v>
      </c>
      <c r="E82" s="1">
        <v>21.056999999999999</v>
      </c>
    </row>
    <row r="83" spans="1:5" x14ac:dyDescent="0.25">
      <c r="A83" t="s">
        <v>6</v>
      </c>
      <c r="B83" t="s">
        <v>19</v>
      </c>
      <c r="C83" s="1">
        <v>1.5249999999999999</v>
      </c>
      <c r="D83" s="1">
        <v>4.6419999999999995</v>
      </c>
      <c r="E83" s="1">
        <v>4.7730000000000006</v>
      </c>
    </row>
    <row r="84" spans="1:5" x14ac:dyDescent="0.25">
      <c r="A84" t="s">
        <v>6</v>
      </c>
      <c r="B84" t="s">
        <v>20</v>
      </c>
      <c r="C84" s="1">
        <v>0.53600000000000003</v>
      </c>
      <c r="D84" s="1">
        <v>5.2009999999999996</v>
      </c>
      <c r="E84" s="1">
        <v>12.760999999999999</v>
      </c>
    </row>
    <row r="85" spans="1:5" x14ac:dyDescent="0.25">
      <c r="A85" t="s">
        <v>6</v>
      </c>
      <c r="B85" t="s">
        <v>21</v>
      </c>
      <c r="C85" s="1">
        <v>7.0550000000000015</v>
      </c>
      <c r="D85" s="1">
        <v>7.7030000000000012</v>
      </c>
      <c r="E85" s="1">
        <v>8.6270000000000007</v>
      </c>
    </row>
    <row r="86" spans="1:5" x14ac:dyDescent="0.25">
      <c r="A86" t="s">
        <v>6</v>
      </c>
      <c r="B86" t="s">
        <v>22</v>
      </c>
      <c r="C86" s="1">
        <v>12.641</v>
      </c>
      <c r="D86" s="1">
        <v>19.770999999999997</v>
      </c>
      <c r="E86" s="1">
        <v>20.833000000000002</v>
      </c>
    </row>
    <row r="87" spans="1:5" x14ac:dyDescent="0.25">
      <c r="A87" t="s">
        <v>6</v>
      </c>
      <c r="B87" t="s">
        <v>23</v>
      </c>
      <c r="C87" s="1">
        <v>14.989999999999995</v>
      </c>
      <c r="D87" s="1">
        <v>14.35</v>
      </c>
      <c r="E87" s="1">
        <v>19.335000000000001</v>
      </c>
    </row>
    <row r="88" spans="1:5" x14ac:dyDescent="0.25">
      <c r="A88" t="s">
        <v>6</v>
      </c>
      <c r="B88" t="s">
        <v>24</v>
      </c>
      <c r="C88" s="1">
        <v>0.85299999999999998</v>
      </c>
      <c r="D88" s="1">
        <v>0.82599999999999996</v>
      </c>
      <c r="E88" s="1">
        <v>0.96899999999999997</v>
      </c>
    </row>
    <row r="89" spans="1:5" x14ac:dyDescent="0.25">
      <c r="A89" t="s">
        <v>6</v>
      </c>
      <c r="B89" t="s">
        <v>25</v>
      </c>
      <c r="C89" s="1">
        <v>0</v>
      </c>
      <c r="D89" s="1">
        <v>0</v>
      </c>
      <c r="E89" s="1">
        <v>0</v>
      </c>
    </row>
    <row r="90" spans="1:5" x14ac:dyDescent="0.25">
      <c r="A90" t="s">
        <v>6</v>
      </c>
      <c r="B90" t="s">
        <v>26</v>
      </c>
      <c r="C90" s="1">
        <v>18.842000000000002</v>
      </c>
      <c r="D90" s="1">
        <v>19.760999999999999</v>
      </c>
      <c r="E90" s="1">
        <v>22.869999999999997</v>
      </c>
    </row>
    <row r="91" spans="1:5" x14ac:dyDescent="0.25">
      <c r="A91" t="s">
        <v>6</v>
      </c>
      <c r="B91" t="s">
        <v>27</v>
      </c>
      <c r="C91" s="1">
        <v>58.810000000000016</v>
      </c>
      <c r="D91" s="1">
        <v>84.873000000000005</v>
      </c>
      <c r="E91" s="1">
        <v>88.205999999999989</v>
      </c>
    </row>
    <row r="92" spans="1:5" x14ac:dyDescent="0.25">
      <c r="A92" t="s">
        <v>6</v>
      </c>
      <c r="B92" t="s">
        <v>28</v>
      </c>
      <c r="C92" s="1">
        <v>227.76599999999996</v>
      </c>
      <c r="D92" s="1">
        <v>327.11499865353107</v>
      </c>
      <c r="E92" s="1">
        <v>387.93899999999991</v>
      </c>
    </row>
    <row r="93" spans="1:5" x14ac:dyDescent="0.25">
      <c r="A93" t="s">
        <v>7</v>
      </c>
      <c r="B93" t="s">
        <v>16</v>
      </c>
      <c r="C93" s="1">
        <v>162.779</v>
      </c>
      <c r="D93" s="1">
        <v>201.53399999999999</v>
      </c>
      <c r="E93" s="1">
        <v>279.25200000000001</v>
      </c>
    </row>
    <row r="94" spans="1:5" x14ac:dyDescent="0.25">
      <c r="A94" t="s">
        <v>7</v>
      </c>
      <c r="B94" t="s">
        <v>17</v>
      </c>
      <c r="C94" s="1">
        <v>29.204000000000001</v>
      </c>
      <c r="D94" s="1">
        <v>29.329000000000004</v>
      </c>
      <c r="E94" s="1">
        <v>28.547000000000001</v>
      </c>
    </row>
    <row r="95" spans="1:5" x14ac:dyDescent="0.25">
      <c r="A95" t="s">
        <v>7</v>
      </c>
      <c r="B95" t="s">
        <v>18</v>
      </c>
      <c r="C95" s="1">
        <v>8.9909999999999997</v>
      </c>
      <c r="D95" s="1">
        <v>17.852000000000004</v>
      </c>
      <c r="E95" s="1">
        <v>14.023999999999999</v>
      </c>
    </row>
    <row r="96" spans="1:5" x14ac:dyDescent="0.25">
      <c r="A96" t="s">
        <v>7</v>
      </c>
      <c r="B96" t="s">
        <v>19</v>
      </c>
      <c r="C96" s="1">
        <v>3.6759999999999997</v>
      </c>
      <c r="D96" s="1">
        <v>3.5179999999999998</v>
      </c>
      <c r="E96" s="1">
        <v>3.9309999999999992</v>
      </c>
    </row>
    <row r="97" spans="1:5" x14ac:dyDescent="0.25">
      <c r="A97" t="s">
        <v>7</v>
      </c>
      <c r="B97" t="s">
        <v>20</v>
      </c>
      <c r="C97" s="1">
        <v>1.1960000000000002</v>
      </c>
      <c r="D97" s="1">
        <v>2.0310000000000001</v>
      </c>
      <c r="E97" s="1">
        <v>21.957999999999998</v>
      </c>
    </row>
    <row r="98" spans="1:5" x14ac:dyDescent="0.25">
      <c r="A98" t="s">
        <v>7</v>
      </c>
      <c r="B98" t="s">
        <v>21</v>
      </c>
      <c r="C98" s="1">
        <v>13.148000000000003</v>
      </c>
      <c r="D98" s="1">
        <v>14.082999999999997</v>
      </c>
      <c r="E98" s="1">
        <v>18.898999999999997</v>
      </c>
    </row>
    <row r="99" spans="1:5" x14ac:dyDescent="0.25">
      <c r="A99" t="s">
        <v>7</v>
      </c>
      <c r="B99" t="s">
        <v>22</v>
      </c>
      <c r="C99" s="1">
        <v>4.7349999999999985</v>
      </c>
      <c r="D99" s="1">
        <v>12.789999999999996</v>
      </c>
      <c r="E99" s="1">
        <v>17.479000000000006</v>
      </c>
    </row>
    <row r="100" spans="1:5" x14ac:dyDescent="0.25">
      <c r="A100" t="s">
        <v>7</v>
      </c>
      <c r="B100" t="s">
        <v>23</v>
      </c>
      <c r="C100" s="1">
        <v>20.550000000000004</v>
      </c>
      <c r="D100" s="1">
        <v>17.539000000000001</v>
      </c>
      <c r="E100" s="1">
        <v>24.386999999999997</v>
      </c>
    </row>
    <row r="101" spans="1:5" x14ac:dyDescent="0.25">
      <c r="A101" t="s">
        <v>7</v>
      </c>
      <c r="B101" t="s">
        <v>24</v>
      </c>
      <c r="C101" s="1">
        <v>0.67800000000000016</v>
      </c>
      <c r="D101" s="1">
        <v>0.51500000000000001</v>
      </c>
      <c r="E101" s="1">
        <v>0.505</v>
      </c>
    </row>
    <row r="102" spans="1:5" x14ac:dyDescent="0.25">
      <c r="A102" t="s">
        <v>7</v>
      </c>
      <c r="B102" t="s">
        <v>25</v>
      </c>
      <c r="C102" s="1">
        <v>0.66900000000000004</v>
      </c>
      <c r="D102" s="1">
        <v>0.35099999999999998</v>
      </c>
      <c r="E102" s="1">
        <v>0.378</v>
      </c>
    </row>
    <row r="103" spans="1:5" x14ac:dyDescent="0.25">
      <c r="A103" t="s">
        <v>7</v>
      </c>
      <c r="B103" t="s">
        <v>26</v>
      </c>
      <c r="C103" s="1">
        <v>15.339000000000002</v>
      </c>
      <c r="D103" s="1">
        <v>15.201999999999998</v>
      </c>
      <c r="E103" s="1">
        <v>16.851000000000003</v>
      </c>
    </row>
    <row r="104" spans="1:5" x14ac:dyDescent="0.25">
      <c r="A104" t="s">
        <v>7</v>
      </c>
      <c r="B104" t="s">
        <v>27</v>
      </c>
      <c r="C104" s="1">
        <v>91.163000000000011</v>
      </c>
      <c r="D104" s="1">
        <v>99.012999999999991</v>
      </c>
      <c r="E104" s="1">
        <v>104.32400000000001</v>
      </c>
    </row>
    <row r="105" spans="1:5" x14ac:dyDescent="0.25">
      <c r="A105" t="s">
        <v>7</v>
      </c>
      <c r="B105" t="s">
        <v>28</v>
      </c>
      <c r="C105" s="1">
        <v>352.12800000000004</v>
      </c>
      <c r="D105" s="1">
        <v>413.75699746608734</v>
      </c>
      <c r="E105" s="1">
        <v>530.53499999999997</v>
      </c>
    </row>
    <row r="106" spans="1:5" x14ac:dyDescent="0.25">
      <c r="A106" t="s">
        <v>8</v>
      </c>
      <c r="B106" t="s">
        <v>16</v>
      </c>
      <c r="C106" s="1">
        <v>195.20799999999997</v>
      </c>
      <c r="D106" s="1">
        <v>218.54900000000001</v>
      </c>
      <c r="E106" s="1">
        <v>275.18899999999996</v>
      </c>
    </row>
    <row r="107" spans="1:5" x14ac:dyDescent="0.25">
      <c r="A107" t="s">
        <v>8</v>
      </c>
      <c r="B107" t="s">
        <v>17</v>
      </c>
      <c r="C107" s="1">
        <v>48.534999999999997</v>
      </c>
      <c r="D107" s="1">
        <v>45.635000000000005</v>
      </c>
      <c r="E107" s="1">
        <v>43.289999999999992</v>
      </c>
    </row>
    <row r="108" spans="1:5" x14ac:dyDescent="0.25">
      <c r="A108" t="s">
        <v>8</v>
      </c>
      <c r="B108" t="s">
        <v>18</v>
      </c>
      <c r="C108" s="1">
        <v>18.073999999999998</v>
      </c>
      <c r="D108" s="1">
        <v>35.739999999999995</v>
      </c>
      <c r="E108" s="1">
        <v>32.655999999999999</v>
      </c>
    </row>
    <row r="109" spans="1:5" x14ac:dyDescent="0.25">
      <c r="A109" t="s">
        <v>8</v>
      </c>
      <c r="B109" t="s">
        <v>19</v>
      </c>
      <c r="C109" s="1">
        <v>7.024</v>
      </c>
      <c r="D109" s="1">
        <v>10.458</v>
      </c>
      <c r="E109" s="1">
        <v>9.7329999999999988</v>
      </c>
    </row>
    <row r="110" spans="1:5" x14ac:dyDescent="0.25">
      <c r="A110" t="s">
        <v>8</v>
      </c>
      <c r="B110" t="s">
        <v>20</v>
      </c>
      <c r="C110" s="1">
        <v>5.3770000000000007</v>
      </c>
      <c r="D110" s="1">
        <v>12.136000000000001</v>
      </c>
      <c r="E110" s="1">
        <v>45.613</v>
      </c>
    </row>
    <row r="111" spans="1:5" x14ac:dyDescent="0.25">
      <c r="A111" t="s">
        <v>8</v>
      </c>
      <c r="B111" t="s">
        <v>21</v>
      </c>
      <c r="C111" s="1">
        <v>61.045999999999992</v>
      </c>
      <c r="D111" s="1">
        <v>77.603999999999999</v>
      </c>
      <c r="E111" s="1">
        <v>101.55800000000005</v>
      </c>
    </row>
    <row r="112" spans="1:5" x14ac:dyDescent="0.25">
      <c r="A112" t="s">
        <v>8</v>
      </c>
      <c r="B112" t="s">
        <v>22</v>
      </c>
      <c r="C112" s="1">
        <v>16.481999999999999</v>
      </c>
      <c r="D112" s="1">
        <v>25.159999999999997</v>
      </c>
      <c r="E112" s="1">
        <v>36.42</v>
      </c>
    </row>
    <row r="113" spans="1:5" x14ac:dyDescent="0.25">
      <c r="A113" t="s">
        <v>8</v>
      </c>
      <c r="B113" t="s">
        <v>23</v>
      </c>
      <c r="C113" s="1">
        <v>44.167000000000002</v>
      </c>
      <c r="D113" s="1">
        <v>42.617000000000012</v>
      </c>
      <c r="E113" s="1">
        <v>46.613999999999997</v>
      </c>
    </row>
    <row r="114" spans="1:5" x14ac:dyDescent="0.25">
      <c r="A114" t="s">
        <v>8</v>
      </c>
      <c r="B114" t="s">
        <v>24</v>
      </c>
      <c r="C114" s="1">
        <v>6.3749999999999991</v>
      </c>
      <c r="D114" s="1">
        <v>3.855</v>
      </c>
      <c r="E114" s="1">
        <v>3.8520000000000003</v>
      </c>
    </row>
    <row r="115" spans="1:5" x14ac:dyDescent="0.25">
      <c r="A115" t="s">
        <v>8</v>
      </c>
      <c r="B115" t="s">
        <v>25</v>
      </c>
      <c r="C115" s="1">
        <v>0.26700000000000002</v>
      </c>
      <c r="D115" s="1">
        <v>0.32200000000000001</v>
      </c>
      <c r="E115" s="1">
        <v>0</v>
      </c>
    </row>
    <row r="116" spans="1:5" x14ac:dyDescent="0.25">
      <c r="A116" t="s">
        <v>8</v>
      </c>
      <c r="B116" t="s">
        <v>26</v>
      </c>
      <c r="C116" s="1">
        <v>46.59</v>
      </c>
      <c r="D116" s="1">
        <v>51.177000000000007</v>
      </c>
      <c r="E116" s="1">
        <v>55.273000000000003</v>
      </c>
    </row>
    <row r="117" spans="1:5" x14ac:dyDescent="0.25">
      <c r="A117" t="s">
        <v>8</v>
      </c>
      <c r="B117" t="s">
        <v>27</v>
      </c>
      <c r="C117" s="1">
        <v>228.80699999999999</v>
      </c>
      <c r="D117" s="1">
        <v>216.70200000000006</v>
      </c>
      <c r="E117" s="1">
        <v>213.42999999999998</v>
      </c>
    </row>
    <row r="118" spans="1:5" x14ac:dyDescent="0.25">
      <c r="A118" t="s">
        <v>8</v>
      </c>
      <c r="B118" t="s">
        <v>28</v>
      </c>
      <c r="C118" s="1">
        <v>682.49099999999999</v>
      </c>
      <c r="D118" s="1">
        <v>739.95499706268311</v>
      </c>
      <c r="E118" s="1">
        <v>863.62800000000004</v>
      </c>
    </row>
    <row r="119" spans="1:5" x14ac:dyDescent="0.25">
      <c r="A119" t="s">
        <v>9</v>
      </c>
      <c r="B119" t="s">
        <v>16</v>
      </c>
      <c r="C119" s="1">
        <v>64.436000000000007</v>
      </c>
      <c r="D119" s="1">
        <v>97.804999999999993</v>
      </c>
      <c r="E119" s="1">
        <v>154.643</v>
      </c>
    </row>
    <row r="120" spans="1:5" x14ac:dyDescent="0.25">
      <c r="A120" t="s">
        <v>9</v>
      </c>
      <c r="B120" t="s">
        <v>17</v>
      </c>
      <c r="C120" s="1">
        <v>15.201999999999998</v>
      </c>
      <c r="D120" s="1">
        <v>16.975000000000001</v>
      </c>
      <c r="E120" s="1">
        <v>24.189</v>
      </c>
    </row>
    <row r="121" spans="1:5" x14ac:dyDescent="0.25">
      <c r="A121" t="s">
        <v>9</v>
      </c>
      <c r="B121" t="s">
        <v>18</v>
      </c>
      <c r="C121" s="1">
        <v>10.946000000000002</v>
      </c>
      <c r="D121" s="1">
        <v>16.445</v>
      </c>
      <c r="E121" s="1">
        <v>14.082999999999998</v>
      </c>
    </row>
    <row r="122" spans="1:5" x14ac:dyDescent="0.25">
      <c r="A122" t="s">
        <v>9</v>
      </c>
      <c r="B122" t="s">
        <v>19</v>
      </c>
      <c r="C122" s="1">
        <v>2.1509999999999998</v>
      </c>
      <c r="D122" s="1">
        <v>2.08</v>
      </c>
      <c r="E122" s="1">
        <v>2.3330000000000002</v>
      </c>
    </row>
    <row r="123" spans="1:5" x14ac:dyDescent="0.25">
      <c r="A123" t="s">
        <v>9</v>
      </c>
      <c r="B123" t="s">
        <v>20</v>
      </c>
      <c r="C123" s="1">
        <v>0.216</v>
      </c>
      <c r="D123" s="1">
        <v>3.9850000000000003</v>
      </c>
      <c r="E123" s="1">
        <v>16.153000000000002</v>
      </c>
    </row>
    <row r="124" spans="1:5" x14ac:dyDescent="0.25">
      <c r="A124" t="s">
        <v>9</v>
      </c>
      <c r="B124" t="s">
        <v>21</v>
      </c>
      <c r="C124" s="1">
        <v>2.0630000000000002</v>
      </c>
      <c r="D124" s="1">
        <v>2.21</v>
      </c>
      <c r="E124" s="1">
        <v>2.1990000000000003</v>
      </c>
    </row>
    <row r="125" spans="1:5" x14ac:dyDescent="0.25">
      <c r="A125" t="s">
        <v>9</v>
      </c>
      <c r="B125" t="s">
        <v>22</v>
      </c>
      <c r="C125" s="1">
        <v>5.1330000000000009</v>
      </c>
      <c r="D125" s="1">
        <v>7.6790000000000003</v>
      </c>
      <c r="E125" s="1">
        <v>12.717000000000002</v>
      </c>
    </row>
    <row r="126" spans="1:5" x14ac:dyDescent="0.25">
      <c r="A126" t="s">
        <v>9</v>
      </c>
      <c r="B126" t="s">
        <v>23</v>
      </c>
      <c r="C126" s="1">
        <v>9.495000000000001</v>
      </c>
      <c r="D126" s="1">
        <v>12.084</v>
      </c>
      <c r="E126" s="1">
        <v>12.238999999999999</v>
      </c>
    </row>
    <row r="127" spans="1:5" x14ac:dyDescent="0.25">
      <c r="A127" t="s">
        <v>9</v>
      </c>
      <c r="B127" t="s">
        <v>24</v>
      </c>
      <c r="C127" s="1">
        <v>3.81</v>
      </c>
      <c r="D127" s="1">
        <v>3.8729999999999998</v>
      </c>
      <c r="E127" s="1">
        <v>3.641</v>
      </c>
    </row>
    <row r="128" spans="1:5" x14ac:dyDescent="0.25">
      <c r="A128" t="s">
        <v>9</v>
      </c>
      <c r="B128" t="s">
        <v>25</v>
      </c>
      <c r="C128" s="1">
        <v>0.20100000000000001</v>
      </c>
      <c r="D128" s="1">
        <v>4.4999999999999998E-2</v>
      </c>
      <c r="E128" s="1">
        <v>4.1000000000000002E-2</v>
      </c>
    </row>
    <row r="129" spans="1:5" x14ac:dyDescent="0.25">
      <c r="A129" t="s">
        <v>9</v>
      </c>
      <c r="B129" t="s">
        <v>26</v>
      </c>
      <c r="C129" s="1">
        <v>3.0979999999999999</v>
      </c>
      <c r="D129" s="1">
        <v>11.587999999999999</v>
      </c>
      <c r="E129" s="1">
        <v>11.783999999999999</v>
      </c>
    </row>
    <row r="130" spans="1:5" x14ac:dyDescent="0.25">
      <c r="A130" t="s">
        <v>9</v>
      </c>
      <c r="B130" t="s">
        <v>27</v>
      </c>
      <c r="C130" s="1">
        <v>37.49</v>
      </c>
      <c r="D130" s="1">
        <v>41.195</v>
      </c>
      <c r="E130" s="1">
        <v>47.078000000000003</v>
      </c>
    </row>
    <row r="131" spans="1:5" x14ac:dyDescent="0.25">
      <c r="A131" t="s">
        <v>9</v>
      </c>
      <c r="B131" t="s">
        <v>28</v>
      </c>
      <c r="C131" s="1">
        <v>154.24100000000001</v>
      </c>
      <c r="D131" s="1">
        <v>215.96400284767151</v>
      </c>
      <c r="E131" s="1">
        <v>301.09999999999997</v>
      </c>
    </row>
    <row r="132" spans="1:5" x14ac:dyDescent="0.25">
      <c r="A132" t="s">
        <v>10</v>
      </c>
      <c r="B132" t="s">
        <v>16</v>
      </c>
      <c r="C132" s="1">
        <v>218.41299999999993</v>
      </c>
      <c r="D132" s="1">
        <v>303.78899999999999</v>
      </c>
      <c r="E132" s="1">
        <v>311.61799999999999</v>
      </c>
    </row>
    <row r="133" spans="1:5" x14ac:dyDescent="0.25">
      <c r="A133" t="s">
        <v>10</v>
      </c>
      <c r="B133" t="s">
        <v>17</v>
      </c>
      <c r="C133" s="1">
        <v>40.211000000000006</v>
      </c>
      <c r="D133" s="1">
        <v>42.057000000000002</v>
      </c>
      <c r="E133" s="1">
        <v>44.199999999999996</v>
      </c>
    </row>
    <row r="134" spans="1:5" x14ac:dyDescent="0.25">
      <c r="A134" t="s">
        <v>10</v>
      </c>
      <c r="B134" t="s">
        <v>18</v>
      </c>
      <c r="C134" s="1">
        <v>12.320000000000002</v>
      </c>
      <c r="D134" s="1">
        <v>39.766999999999996</v>
      </c>
      <c r="E134" s="1">
        <v>37.616000000000007</v>
      </c>
    </row>
    <row r="135" spans="1:5" x14ac:dyDescent="0.25">
      <c r="A135" t="s">
        <v>10</v>
      </c>
      <c r="B135" t="s">
        <v>19</v>
      </c>
      <c r="C135" s="1">
        <v>9.5479999999999965</v>
      </c>
      <c r="D135" s="1">
        <v>9.2999999999999989</v>
      </c>
      <c r="E135" s="1">
        <v>9.5309999999999988</v>
      </c>
    </row>
    <row r="136" spans="1:5" x14ac:dyDescent="0.25">
      <c r="A136" t="s">
        <v>10</v>
      </c>
      <c r="B136" t="s">
        <v>20</v>
      </c>
      <c r="C136" s="1">
        <v>3.3899999999999997</v>
      </c>
      <c r="D136" s="1">
        <v>36.954999999999998</v>
      </c>
      <c r="E136" s="1">
        <v>51.347999999999999</v>
      </c>
    </row>
    <row r="137" spans="1:5" x14ac:dyDescent="0.25">
      <c r="A137" t="s">
        <v>10</v>
      </c>
      <c r="B137" t="s">
        <v>21</v>
      </c>
      <c r="C137" s="1">
        <v>20.787000000000003</v>
      </c>
      <c r="D137" s="1">
        <v>23.914000000000005</v>
      </c>
      <c r="E137" s="1">
        <v>23.602999999999994</v>
      </c>
    </row>
    <row r="138" spans="1:5" x14ac:dyDescent="0.25">
      <c r="A138" t="s">
        <v>10</v>
      </c>
      <c r="B138" t="s">
        <v>22</v>
      </c>
      <c r="C138" s="1">
        <v>24.965</v>
      </c>
      <c r="D138" s="1">
        <v>31.603999999999996</v>
      </c>
      <c r="E138" s="1">
        <v>40.056999999999988</v>
      </c>
    </row>
    <row r="139" spans="1:5" x14ac:dyDescent="0.25">
      <c r="A139" t="s">
        <v>10</v>
      </c>
      <c r="B139" t="s">
        <v>23</v>
      </c>
      <c r="C139" s="1">
        <v>23.324999999999996</v>
      </c>
      <c r="D139" s="1">
        <v>33.07</v>
      </c>
      <c r="E139" s="1">
        <v>32.473999999999997</v>
      </c>
    </row>
    <row r="140" spans="1:5" x14ac:dyDescent="0.25">
      <c r="A140" t="s">
        <v>10</v>
      </c>
      <c r="B140" t="s">
        <v>24</v>
      </c>
      <c r="C140" s="1">
        <v>0.81399999999999995</v>
      </c>
      <c r="D140" s="1">
        <v>1.147</v>
      </c>
      <c r="E140" s="1">
        <v>2.0150000000000001</v>
      </c>
    </row>
    <row r="141" spans="1:5" x14ac:dyDescent="0.25">
      <c r="A141" t="s">
        <v>10</v>
      </c>
      <c r="B141" t="s">
        <v>25</v>
      </c>
      <c r="C141" s="1">
        <v>6.4000000000000001E-2</v>
      </c>
      <c r="D141" s="1">
        <v>6.4000000000000001E-2</v>
      </c>
      <c r="E141" s="1">
        <v>3.9E-2</v>
      </c>
    </row>
    <row r="142" spans="1:5" x14ac:dyDescent="0.25">
      <c r="A142" t="s">
        <v>10</v>
      </c>
      <c r="B142" t="s">
        <v>26</v>
      </c>
      <c r="C142" s="1">
        <v>36.920000000000009</v>
      </c>
      <c r="D142" s="1">
        <v>54.39200000000001</v>
      </c>
      <c r="E142" s="1">
        <v>46.199000000000012</v>
      </c>
    </row>
    <row r="143" spans="1:5" x14ac:dyDescent="0.25">
      <c r="A143" t="s">
        <v>10</v>
      </c>
      <c r="B143" t="s">
        <v>27</v>
      </c>
      <c r="C143" s="1">
        <v>99.067000000000021</v>
      </c>
      <c r="D143" s="1">
        <v>112.61700000000003</v>
      </c>
      <c r="E143" s="1">
        <v>109.57300000000002</v>
      </c>
    </row>
    <row r="144" spans="1:5" x14ac:dyDescent="0.25">
      <c r="A144" t="s">
        <v>10</v>
      </c>
      <c r="B144" t="s">
        <v>28</v>
      </c>
      <c r="C144" s="1">
        <v>489.82399999999996</v>
      </c>
      <c r="D144" s="1">
        <v>688.67600154876709</v>
      </c>
      <c r="E144" s="1">
        <v>708.27299998235696</v>
      </c>
    </row>
    <row r="145" spans="1:5" x14ac:dyDescent="0.25">
      <c r="A145" t="s">
        <v>11</v>
      </c>
      <c r="B145" t="s">
        <v>16</v>
      </c>
      <c r="C145" s="1">
        <v>268.31600000000003</v>
      </c>
      <c r="D145" s="1">
        <v>290.00399999999996</v>
      </c>
      <c r="E145" s="1">
        <v>339.28200000000004</v>
      </c>
    </row>
    <row r="146" spans="1:5" x14ac:dyDescent="0.25">
      <c r="A146" t="s">
        <v>11</v>
      </c>
      <c r="B146" t="s">
        <v>17</v>
      </c>
      <c r="C146" s="1">
        <v>51.133999999999993</v>
      </c>
      <c r="D146" s="1">
        <v>53.741999999999997</v>
      </c>
      <c r="E146" s="1">
        <v>49.971999999999994</v>
      </c>
    </row>
    <row r="147" spans="1:5" x14ac:dyDescent="0.25">
      <c r="A147" t="s">
        <v>11</v>
      </c>
      <c r="B147" t="s">
        <v>18</v>
      </c>
      <c r="C147" s="1">
        <v>31.910999999999998</v>
      </c>
      <c r="D147" s="1">
        <v>33.246000000000009</v>
      </c>
      <c r="E147" s="1">
        <v>43.713999999999999</v>
      </c>
    </row>
    <row r="148" spans="1:5" x14ac:dyDescent="0.25">
      <c r="A148" t="s">
        <v>11</v>
      </c>
      <c r="B148" t="s">
        <v>19</v>
      </c>
      <c r="C148" s="1">
        <v>15.857999999999999</v>
      </c>
      <c r="D148" s="1">
        <v>17.028000000000002</v>
      </c>
      <c r="E148" s="1">
        <v>20.528000000000002</v>
      </c>
    </row>
    <row r="149" spans="1:5" x14ac:dyDescent="0.25">
      <c r="A149" t="s">
        <v>11</v>
      </c>
      <c r="B149" t="s">
        <v>20</v>
      </c>
      <c r="C149" s="1">
        <v>3.1279999999999997</v>
      </c>
      <c r="D149" s="1">
        <v>4.1429999999999998</v>
      </c>
      <c r="E149" s="1">
        <v>18.935999999999993</v>
      </c>
    </row>
    <row r="150" spans="1:5" x14ac:dyDescent="0.25">
      <c r="A150" t="s">
        <v>11</v>
      </c>
      <c r="B150" t="s">
        <v>21</v>
      </c>
      <c r="C150" s="1">
        <v>27.764000000000006</v>
      </c>
      <c r="D150" s="1">
        <v>30.242999999999995</v>
      </c>
      <c r="E150" s="1">
        <v>40.556000000000004</v>
      </c>
    </row>
    <row r="151" spans="1:5" x14ac:dyDescent="0.25">
      <c r="A151" t="s">
        <v>11</v>
      </c>
      <c r="B151" t="s">
        <v>22</v>
      </c>
      <c r="C151" s="1">
        <v>20.277999999999995</v>
      </c>
      <c r="D151" s="1">
        <v>36.329999999999991</v>
      </c>
      <c r="E151" s="1">
        <v>44.269999999999989</v>
      </c>
    </row>
    <row r="152" spans="1:5" x14ac:dyDescent="0.25">
      <c r="A152" t="s">
        <v>11</v>
      </c>
      <c r="B152" t="s">
        <v>23</v>
      </c>
      <c r="C152" s="1">
        <v>27.761000000000003</v>
      </c>
      <c r="D152" s="1">
        <v>29.346000000000004</v>
      </c>
      <c r="E152" s="1">
        <v>27.231999999999996</v>
      </c>
    </row>
    <row r="153" spans="1:5" x14ac:dyDescent="0.25">
      <c r="A153" t="s">
        <v>11</v>
      </c>
      <c r="B153" t="s">
        <v>24</v>
      </c>
      <c r="C153" s="1">
        <v>0.37900000000000006</v>
      </c>
      <c r="D153" s="1">
        <v>0.48800000000000004</v>
      </c>
      <c r="E153" s="1">
        <v>0.43200000000000005</v>
      </c>
    </row>
    <row r="154" spans="1:5" x14ac:dyDescent="0.25">
      <c r="A154" t="s">
        <v>11</v>
      </c>
      <c r="B154" t="s">
        <v>25</v>
      </c>
      <c r="C154" s="1">
        <v>1.0630000000000002</v>
      </c>
      <c r="D154" s="1">
        <v>0.86399999999999999</v>
      </c>
      <c r="E154" s="1">
        <v>0.76400000000000001</v>
      </c>
    </row>
    <row r="155" spans="1:5" x14ac:dyDescent="0.25">
      <c r="A155" t="s">
        <v>11</v>
      </c>
      <c r="B155" t="s">
        <v>26</v>
      </c>
      <c r="C155" s="1">
        <v>27.413999999999994</v>
      </c>
      <c r="D155" s="1">
        <v>39.741999999999997</v>
      </c>
      <c r="E155" s="1">
        <v>31.155000000000008</v>
      </c>
    </row>
    <row r="156" spans="1:5" x14ac:dyDescent="0.25">
      <c r="A156" t="s">
        <v>11</v>
      </c>
      <c r="B156" t="s">
        <v>27</v>
      </c>
      <c r="C156" s="1">
        <v>126.571</v>
      </c>
      <c r="D156" s="1">
        <v>123.77299999999995</v>
      </c>
      <c r="E156" s="1">
        <v>111.785</v>
      </c>
    </row>
    <row r="157" spans="1:5" x14ac:dyDescent="0.25">
      <c r="A157" t="s">
        <v>11</v>
      </c>
      <c r="B157" t="s">
        <v>28</v>
      </c>
      <c r="C157" s="1">
        <v>601.57700000000011</v>
      </c>
      <c r="D157" s="1">
        <v>658.94899178296328</v>
      </c>
      <c r="E157" s="1">
        <v>728.62599999999964</v>
      </c>
    </row>
    <row r="158" spans="1:5" x14ac:dyDescent="0.25">
      <c r="A158" t="s">
        <v>12</v>
      </c>
      <c r="B158" t="s">
        <v>16</v>
      </c>
      <c r="C158" s="1">
        <v>163.45800000000003</v>
      </c>
      <c r="D158" s="1">
        <v>195.76</v>
      </c>
      <c r="E158" s="1">
        <v>241.78000000000003</v>
      </c>
    </row>
    <row r="159" spans="1:5" x14ac:dyDescent="0.25">
      <c r="A159" t="s">
        <v>12</v>
      </c>
      <c r="B159" t="s">
        <v>17</v>
      </c>
      <c r="C159" s="1">
        <v>28.569999999999997</v>
      </c>
      <c r="D159" s="1">
        <v>33.160999999999994</v>
      </c>
      <c r="E159" s="1">
        <v>35.686</v>
      </c>
    </row>
    <row r="160" spans="1:5" x14ac:dyDescent="0.25">
      <c r="A160" t="s">
        <v>12</v>
      </c>
      <c r="B160" t="s">
        <v>18</v>
      </c>
      <c r="C160" s="1">
        <v>16.004000000000001</v>
      </c>
      <c r="D160" s="1">
        <v>30.697000000000003</v>
      </c>
      <c r="E160" s="1">
        <v>18.074999999999999</v>
      </c>
    </row>
    <row r="161" spans="1:5" x14ac:dyDescent="0.25">
      <c r="A161" t="s">
        <v>12</v>
      </c>
      <c r="B161" t="s">
        <v>19</v>
      </c>
      <c r="C161" s="1">
        <v>8.109</v>
      </c>
      <c r="D161" s="1">
        <v>5.2510000000000012</v>
      </c>
      <c r="E161" s="1">
        <v>8.0189999999999984</v>
      </c>
    </row>
    <row r="162" spans="1:5" x14ac:dyDescent="0.25">
      <c r="A162" t="s">
        <v>12</v>
      </c>
      <c r="B162" t="s">
        <v>20</v>
      </c>
      <c r="C162" s="1">
        <v>3.2199999999999998</v>
      </c>
      <c r="D162" s="1">
        <v>10.196999999999999</v>
      </c>
      <c r="E162" s="1">
        <v>26.483000000000001</v>
      </c>
    </row>
    <row r="163" spans="1:5" x14ac:dyDescent="0.25">
      <c r="A163" t="s">
        <v>12</v>
      </c>
      <c r="B163" t="s">
        <v>21</v>
      </c>
      <c r="C163" s="1">
        <v>14.805999999999999</v>
      </c>
      <c r="D163" s="1">
        <v>16.564000000000004</v>
      </c>
      <c r="E163" s="1">
        <v>22.490000000000006</v>
      </c>
    </row>
    <row r="164" spans="1:5" x14ac:dyDescent="0.25">
      <c r="A164" t="s">
        <v>12</v>
      </c>
      <c r="B164" t="s">
        <v>22</v>
      </c>
      <c r="C164" s="1">
        <v>10.523</v>
      </c>
      <c r="D164" s="1">
        <v>18.045000000000002</v>
      </c>
      <c r="E164" s="1">
        <v>24.832999999999998</v>
      </c>
    </row>
    <row r="165" spans="1:5" x14ac:dyDescent="0.25">
      <c r="A165" t="s">
        <v>12</v>
      </c>
      <c r="B165" t="s">
        <v>23</v>
      </c>
      <c r="C165" s="1">
        <v>18.446000000000005</v>
      </c>
      <c r="D165" s="1">
        <v>24.122000000000003</v>
      </c>
      <c r="E165" s="1">
        <v>25.668000000000003</v>
      </c>
    </row>
    <row r="166" spans="1:5" x14ac:dyDescent="0.25">
      <c r="A166" t="s">
        <v>12</v>
      </c>
      <c r="B166" t="s">
        <v>24</v>
      </c>
      <c r="C166" s="1">
        <v>1.7110000000000001</v>
      </c>
      <c r="D166" s="1">
        <v>2.9130000000000003</v>
      </c>
      <c r="E166" s="1">
        <v>5.2440000000000007</v>
      </c>
    </row>
    <row r="167" spans="1:5" x14ac:dyDescent="0.25">
      <c r="A167" t="s">
        <v>12</v>
      </c>
      <c r="B167" t="s">
        <v>25</v>
      </c>
      <c r="C167" s="1">
        <v>0.26800000000000002</v>
      </c>
      <c r="D167" s="1">
        <v>0.67399999999999993</v>
      </c>
      <c r="E167" s="1">
        <v>0.72399999999999998</v>
      </c>
    </row>
    <row r="168" spans="1:5" x14ac:dyDescent="0.25">
      <c r="A168" t="s">
        <v>12</v>
      </c>
      <c r="B168" t="s">
        <v>26</v>
      </c>
      <c r="C168" s="1">
        <v>12.414999999999996</v>
      </c>
      <c r="D168" s="1">
        <v>29.572999999999997</v>
      </c>
      <c r="E168" s="1">
        <v>25.376999999999995</v>
      </c>
    </row>
    <row r="169" spans="1:5" x14ac:dyDescent="0.25">
      <c r="A169" t="s">
        <v>12</v>
      </c>
      <c r="B169" t="s">
        <v>27</v>
      </c>
      <c r="C169" s="1">
        <v>73.807000000000002</v>
      </c>
      <c r="D169" s="1">
        <v>75.95</v>
      </c>
      <c r="E169" s="1">
        <v>68.085000000000008</v>
      </c>
    </row>
    <row r="170" spans="1:5" x14ac:dyDescent="0.25">
      <c r="A170" t="s">
        <v>12</v>
      </c>
      <c r="B170" t="s">
        <v>28</v>
      </c>
      <c r="C170" s="1">
        <v>350.39600000000002</v>
      </c>
      <c r="D170" s="1">
        <v>442.90700532495975</v>
      </c>
      <c r="E170" s="1">
        <v>502.46399999999994</v>
      </c>
    </row>
    <row r="171" spans="1:5" x14ac:dyDescent="0.25">
      <c r="A171" t="s">
        <v>13</v>
      </c>
      <c r="B171" t="s">
        <v>16</v>
      </c>
      <c r="C171" s="1">
        <v>172.57700000000003</v>
      </c>
      <c r="D171" s="1">
        <v>184.375</v>
      </c>
      <c r="E171" s="1">
        <v>205.03000000000003</v>
      </c>
    </row>
    <row r="172" spans="1:5" x14ac:dyDescent="0.25">
      <c r="A172" t="s">
        <v>13</v>
      </c>
      <c r="B172" t="s">
        <v>17</v>
      </c>
      <c r="C172" s="1">
        <v>30.971</v>
      </c>
      <c r="D172" s="1">
        <v>28.917999999999999</v>
      </c>
      <c r="E172" s="1">
        <v>30.025000000000002</v>
      </c>
    </row>
    <row r="173" spans="1:5" x14ac:dyDescent="0.25">
      <c r="A173" t="s">
        <v>13</v>
      </c>
      <c r="B173" t="s">
        <v>18</v>
      </c>
      <c r="C173" s="1">
        <v>15.584</v>
      </c>
      <c r="D173" s="1">
        <v>30.481999999999999</v>
      </c>
      <c r="E173" s="1">
        <v>28.334000000000003</v>
      </c>
    </row>
    <row r="174" spans="1:5" x14ac:dyDescent="0.25">
      <c r="A174" t="s">
        <v>13</v>
      </c>
      <c r="B174" t="s">
        <v>19</v>
      </c>
      <c r="C174" s="1">
        <v>5.1520000000000001</v>
      </c>
      <c r="D174" s="1">
        <v>3.7139999999999995</v>
      </c>
      <c r="E174" s="1">
        <v>7.0969999999999995</v>
      </c>
    </row>
    <row r="175" spans="1:5" x14ac:dyDescent="0.25">
      <c r="A175" t="s">
        <v>13</v>
      </c>
      <c r="B175" t="s">
        <v>20</v>
      </c>
      <c r="C175" s="1">
        <v>1.9510000000000001</v>
      </c>
      <c r="D175" s="1">
        <v>9.1690000000000005</v>
      </c>
      <c r="E175" s="1">
        <v>21.42</v>
      </c>
    </row>
    <row r="176" spans="1:5" x14ac:dyDescent="0.25">
      <c r="A176" t="s">
        <v>13</v>
      </c>
      <c r="B176" t="s">
        <v>21</v>
      </c>
      <c r="C176" s="1">
        <v>20.588999999999999</v>
      </c>
      <c r="D176" s="1">
        <v>23.331999999999997</v>
      </c>
      <c r="E176" s="1">
        <v>22.565000000000001</v>
      </c>
    </row>
    <row r="177" spans="1:5" x14ac:dyDescent="0.25">
      <c r="A177" t="s">
        <v>13</v>
      </c>
      <c r="B177" t="s">
        <v>22</v>
      </c>
      <c r="C177" s="1">
        <v>12.492000000000001</v>
      </c>
      <c r="D177" s="1">
        <v>18.962000000000003</v>
      </c>
      <c r="E177" s="1">
        <v>21.532999999999998</v>
      </c>
    </row>
    <row r="178" spans="1:5" x14ac:dyDescent="0.25">
      <c r="A178" t="s">
        <v>13</v>
      </c>
      <c r="B178" t="s">
        <v>23</v>
      </c>
      <c r="C178" s="1">
        <v>26.397999999999996</v>
      </c>
      <c r="D178" s="1">
        <v>27.771000000000001</v>
      </c>
      <c r="E178" s="1">
        <v>29.373999999999995</v>
      </c>
    </row>
    <row r="179" spans="1:5" x14ac:dyDescent="0.25">
      <c r="A179" t="s">
        <v>13</v>
      </c>
      <c r="B179" t="s">
        <v>24</v>
      </c>
      <c r="C179" s="1">
        <v>0.6150000000000001</v>
      </c>
      <c r="D179" s="1">
        <v>0.35400000000000004</v>
      </c>
      <c r="E179" s="1">
        <v>0.76200000000000001</v>
      </c>
    </row>
    <row r="180" spans="1:5" x14ac:dyDescent="0.25">
      <c r="A180" t="s">
        <v>13</v>
      </c>
      <c r="B180" t="s">
        <v>25</v>
      </c>
      <c r="C180" s="1">
        <v>0.17599999999999999</v>
      </c>
      <c r="D180" s="1">
        <v>0.17599999999999999</v>
      </c>
      <c r="E180" s="1">
        <v>0.16800000000000001</v>
      </c>
    </row>
    <row r="181" spans="1:5" x14ac:dyDescent="0.25">
      <c r="A181" t="s">
        <v>13</v>
      </c>
      <c r="B181" t="s">
        <v>26</v>
      </c>
      <c r="C181" s="1">
        <v>17.692000000000004</v>
      </c>
      <c r="D181" s="1">
        <v>33.729999999999997</v>
      </c>
      <c r="E181" s="1">
        <v>21.639000000000003</v>
      </c>
    </row>
    <row r="182" spans="1:5" x14ac:dyDescent="0.25">
      <c r="A182" t="s">
        <v>13</v>
      </c>
      <c r="B182" t="s">
        <v>27</v>
      </c>
      <c r="C182" s="1">
        <v>81.868999999999986</v>
      </c>
      <c r="D182" s="1">
        <v>103.22199999999999</v>
      </c>
      <c r="E182" s="1">
        <v>95.273999999999972</v>
      </c>
    </row>
    <row r="183" spans="1:5" x14ac:dyDescent="0.25">
      <c r="A183" t="s">
        <v>13</v>
      </c>
      <c r="B183" t="s">
        <v>28</v>
      </c>
      <c r="C183" s="1">
        <v>386.06600000000009</v>
      </c>
      <c r="D183" s="1">
        <v>464.20500125363469</v>
      </c>
      <c r="E183" s="1">
        <v>483.22100000000012</v>
      </c>
    </row>
    <row r="184" spans="1:5" x14ac:dyDescent="0.25">
      <c r="A184" t="s">
        <v>14</v>
      </c>
      <c r="B184" t="s">
        <v>16</v>
      </c>
      <c r="C184" s="1">
        <v>134.583</v>
      </c>
      <c r="D184" s="1">
        <v>172.387</v>
      </c>
      <c r="E184" s="1">
        <v>204.89399999999998</v>
      </c>
    </row>
    <row r="185" spans="1:5" x14ac:dyDescent="0.25">
      <c r="A185" t="s">
        <v>14</v>
      </c>
      <c r="B185" t="s">
        <v>17</v>
      </c>
      <c r="C185" s="1">
        <v>31.576000000000008</v>
      </c>
      <c r="D185" s="1">
        <v>34.822999999999993</v>
      </c>
      <c r="E185" s="1">
        <v>36.189000000000007</v>
      </c>
    </row>
    <row r="186" spans="1:5" x14ac:dyDescent="0.25">
      <c r="A186" t="s">
        <v>14</v>
      </c>
      <c r="B186" t="s">
        <v>18</v>
      </c>
      <c r="C186" s="1">
        <v>21.611000000000001</v>
      </c>
      <c r="D186" s="1">
        <v>24.349000000000004</v>
      </c>
      <c r="E186" s="1">
        <v>20.126000000000005</v>
      </c>
    </row>
    <row r="187" spans="1:5" x14ac:dyDescent="0.25">
      <c r="A187" t="s">
        <v>14</v>
      </c>
      <c r="B187" t="s">
        <v>19</v>
      </c>
      <c r="C187" s="1">
        <v>4.1459999999999999</v>
      </c>
      <c r="D187" s="1">
        <v>6.4719999999999995</v>
      </c>
      <c r="E187" s="1">
        <v>6.2949999999999999</v>
      </c>
    </row>
    <row r="188" spans="1:5" x14ac:dyDescent="0.25">
      <c r="A188" t="s">
        <v>14</v>
      </c>
      <c r="B188" t="s">
        <v>20</v>
      </c>
      <c r="C188" s="1">
        <v>1.8779999999999999</v>
      </c>
      <c r="D188" s="1">
        <v>11.894</v>
      </c>
      <c r="E188" s="1">
        <v>21.847999999999999</v>
      </c>
    </row>
    <row r="189" spans="1:5" x14ac:dyDescent="0.25">
      <c r="A189" t="s">
        <v>14</v>
      </c>
      <c r="B189" t="s">
        <v>21</v>
      </c>
      <c r="C189" s="1">
        <v>13.652999999999995</v>
      </c>
      <c r="D189" s="1">
        <v>9.5539999999999985</v>
      </c>
      <c r="E189" s="1">
        <v>13.356</v>
      </c>
    </row>
    <row r="190" spans="1:5" x14ac:dyDescent="0.25">
      <c r="A190" t="s">
        <v>14</v>
      </c>
      <c r="B190" t="s">
        <v>22</v>
      </c>
      <c r="C190" s="1">
        <v>17.334</v>
      </c>
      <c r="D190" s="1">
        <v>21.311999999999998</v>
      </c>
      <c r="E190" s="1">
        <v>23.741</v>
      </c>
    </row>
    <row r="191" spans="1:5" x14ac:dyDescent="0.25">
      <c r="A191" t="s">
        <v>14</v>
      </c>
      <c r="B191" t="s">
        <v>23</v>
      </c>
      <c r="C191" s="1">
        <v>17.277000000000005</v>
      </c>
      <c r="D191" s="1">
        <v>18.879000000000001</v>
      </c>
      <c r="E191" s="1">
        <v>21.784000000000002</v>
      </c>
    </row>
    <row r="192" spans="1:5" x14ac:dyDescent="0.25">
      <c r="A192" t="s">
        <v>14</v>
      </c>
      <c r="B192" t="s">
        <v>24</v>
      </c>
      <c r="C192" s="1">
        <v>0.19699999999999998</v>
      </c>
      <c r="D192" s="1">
        <v>0.60699999999999998</v>
      </c>
      <c r="E192" s="1">
        <v>0.76700000000000002</v>
      </c>
    </row>
    <row r="193" spans="1:5" x14ac:dyDescent="0.25">
      <c r="A193" t="s">
        <v>14</v>
      </c>
      <c r="B193" t="s">
        <v>25</v>
      </c>
      <c r="C193" s="1">
        <v>0.26300000000000001</v>
      </c>
      <c r="D193" s="1">
        <v>1.2999999999999999E-2</v>
      </c>
      <c r="E193" s="1">
        <v>0.123</v>
      </c>
    </row>
    <row r="194" spans="1:5" x14ac:dyDescent="0.25">
      <c r="A194" t="s">
        <v>14</v>
      </c>
      <c r="B194" t="s">
        <v>26</v>
      </c>
      <c r="C194" s="1">
        <v>11.485000000000001</v>
      </c>
      <c r="D194" s="1">
        <v>18.872</v>
      </c>
      <c r="E194" s="1">
        <v>21.155999999999999</v>
      </c>
    </row>
    <row r="195" spans="1:5" x14ac:dyDescent="0.25">
      <c r="A195" t="s">
        <v>14</v>
      </c>
      <c r="B195" t="s">
        <v>27</v>
      </c>
      <c r="C195" s="1">
        <v>128.11400000000003</v>
      </c>
      <c r="D195" s="1">
        <v>129.52100000000002</v>
      </c>
      <c r="E195" s="1">
        <v>122.11000000000001</v>
      </c>
    </row>
    <row r="196" spans="1:5" x14ac:dyDescent="0.25">
      <c r="A196" t="s">
        <v>14</v>
      </c>
      <c r="B196" t="s">
        <v>28</v>
      </c>
      <c r="C196" s="1">
        <v>382.1169999999999</v>
      </c>
      <c r="D196" s="1">
        <v>448.68300175666809</v>
      </c>
      <c r="E196" s="1">
        <v>492.38900000000007</v>
      </c>
    </row>
    <row r="197" spans="1:5" x14ac:dyDescent="0.25">
      <c r="A197" t="s">
        <v>0</v>
      </c>
      <c r="B197" t="s">
        <v>29</v>
      </c>
      <c r="C197" s="1">
        <v>743.40199999999993</v>
      </c>
      <c r="D197" s="1">
        <v>785.39499839488417</v>
      </c>
      <c r="E197" s="1">
        <v>809.80499959271401</v>
      </c>
    </row>
    <row r="198" spans="1:5" x14ac:dyDescent="0.25">
      <c r="A198" t="s">
        <v>0</v>
      </c>
      <c r="B198" t="s">
        <v>30</v>
      </c>
      <c r="C198" s="1">
        <v>376.57000000000011</v>
      </c>
      <c r="D198" s="1">
        <v>483.93500077095814</v>
      </c>
      <c r="E198" s="1">
        <v>528.69900239841081</v>
      </c>
    </row>
    <row r="199" spans="1:5" x14ac:dyDescent="0.25">
      <c r="A199" t="s">
        <v>0</v>
      </c>
      <c r="B199" t="s">
        <v>31</v>
      </c>
      <c r="C199" s="1">
        <v>147.334</v>
      </c>
      <c r="D199" s="1">
        <v>151.101</v>
      </c>
      <c r="E199" s="1">
        <v>147.67099999999996</v>
      </c>
    </row>
    <row r="200" spans="1:5" x14ac:dyDescent="0.25">
      <c r="A200" t="s">
        <v>0</v>
      </c>
      <c r="B200" t="s">
        <v>32</v>
      </c>
      <c r="C200" s="1">
        <v>540.05800000000011</v>
      </c>
      <c r="D200" s="1">
        <v>537.16500000000008</v>
      </c>
      <c r="E200" s="1">
        <v>575.19999999999993</v>
      </c>
    </row>
    <row r="201" spans="1:5" x14ac:dyDescent="0.25">
      <c r="A201" t="s">
        <v>0</v>
      </c>
      <c r="B201" t="s">
        <v>33</v>
      </c>
      <c r="C201" s="1">
        <v>624.24599999999975</v>
      </c>
      <c r="D201" s="1">
        <v>625.78699999999981</v>
      </c>
      <c r="E201" s="1">
        <v>563.76099999999985</v>
      </c>
    </row>
    <row r="202" spans="1:5" x14ac:dyDescent="0.25">
      <c r="A202" t="s">
        <v>0</v>
      </c>
      <c r="B202" t="s">
        <v>34</v>
      </c>
      <c r="C202" s="1">
        <v>229.80199999999991</v>
      </c>
      <c r="D202" s="1">
        <v>237.31299999999996</v>
      </c>
      <c r="E202" s="1">
        <v>229.66400000000002</v>
      </c>
    </row>
    <row r="203" spans="1:5" x14ac:dyDescent="0.25">
      <c r="A203" t="s">
        <v>0</v>
      </c>
      <c r="B203" t="s">
        <v>35</v>
      </c>
      <c r="C203" s="1">
        <v>2661.4120001754727</v>
      </c>
      <c r="D203" s="1">
        <v>2820.6959999999995</v>
      </c>
      <c r="E203" s="1">
        <v>2854.7999999999997</v>
      </c>
    </row>
    <row r="204" spans="1:5" x14ac:dyDescent="0.25">
      <c r="A204" t="s">
        <v>1</v>
      </c>
      <c r="B204" t="s">
        <v>29</v>
      </c>
      <c r="C204" s="1">
        <v>261.46899999999994</v>
      </c>
      <c r="D204" s="1">
        <v>245.29099905490875</v>
      </c>
      <c r="E204" s="1">
        <v>238.96600008010864</v>
      </c>
    </row>
    <row r="205" spans="1:5" x14ac:dyDescent="0.25">
      <c r="A205" t="s">
        <v>1</v>
      </c>
      <c r="B205" t="s">
        <v>30</v>
      </c>
      <c r="C205" s="1">
        <v>61.672999999999995</v>
      </c>
      <c r="D205" s="1">
        <v>79.743999525904655</v>
      </c>
      <c r="E205" s="1">
        <v>74.469000719487667</v>
      </c>
    </row>
    <row r="206" spans="1:5" x14ac:dyDescent="0.25">
      <c r="A206" t="s">
        <v>1</v>
      </c>
      <c r="B206" t="s">
        <v>31</v>
      </c>
      <c r="C206" s="1">
        <v>25.376000000000001</v>
      </c>
      <c r="D206" s="1">
        <v>26.846000000000004</v>
      </c>
      <c r="E206" s="1">
        <v>30.355000000000004</v>
      </c>
    </row>
    <row r="207" spans="1:5" x14ac:dyDescent="0.25">
      <c r="A207" t="s">
        <v>1</v>
      </c>
      <c r="B207" t="s">
        <v>32</v>
      </c>
      <c r="C207" s="1">
        <v>104.047</v>
      </c>
      <c r="D207" s="1">
        <v>108.33100000000002</v>
      </c>
      <c r="E207" s="1">
        <v>114.316</v>
      </c>
    </row>
    <row r="208" spans="1:5" x14ac:dyDescent="0.25">
      <c r="A208" t="s">
        <v>1</v>
      </c>
      <c r="B208" t="s">
        <v>33</v>
      </c>
      <c r="C208" s="1">
        <v>65.909000000000006</v>
      </c>
      <c r="D208" s="1">
        <v>64.336999999999989</v>
      </c>
      <c r="E208" s="1">
        <v>57.617000000000012</v>
      </c>
    </row>
    <row r="209" spans="1:5" x14ac:dyDescent="0.25">
      <c r="A209" t="s">
        <v>1</v>
      </c>
      <c r="B209" t="s">
        <v>34</v>
      </c>
      <c r="C209" s="1">
        <v>30.276999999999997</v>
      </c>
      <c r="D209" s="1">
        <v>33.939</v>
      </c>
      <c r="E209" s="1">
        <v>37.169999999999995</v>
      </c>
    </row>
    <row r="210" spans="1:5" x14ac:dyDescent="0.25">
      <c r="A210" t="s">
        <v>1</v>
      </c>
      <c r="B210" t="s">
        <v>35</v>
      </c>
      <c r="C210" s="1">
        <v>548.75099999999998</v>
      </c>
      <c r="D210" s="1">
        <v>558.48800000000006</v>
      </c>
      <c r="E210" s="1">
        <v>552.89299999999992</v>
      </c>
    </row>
    <row r="211" spans="1:5" x14ac:dyDescent="0.25">
      <c r="A211" t="s">
        <v>2</v>
      </c>
      <c r="B211" t="s">
        <v>29</v>
      </c>
      <c r="C211" s="1">
        <v>87.918999999999983</v>
      </c>
      <c r="D211" s="1">
        <v>101.38699966669083</v>
      </c>
      <c r="E211" s="1">
        <v>107.22500017285347</v>
      </c>
    </row>
    <row r="212" spans="1:5" x14ac:dyDescent="0.25">
      <c r="A212" t="s">
        <v>2</v>
      </c>
      <c r="B212" t="s">
        <v>30</v>
      </c>
      <c r="C212" s="1">
        <v>68.082000000000008</v>
      </c>
      <c r="D212" s="1">
        <v>89.237999400123954</v>
      </c>
      <c r="E212" s="1">
        <v>100.20700064301491</v>
      </c>
    </row>
    <row r="213" spans="1:5" x14ac:dyDescent="0.25">
      <c r="A213" t="s">
        <v>2</v>
      </c>
      <c r="B213" t="s">
        <v>31</v>
      </c>
      <c r="C213" s="1">
        <v>15.841000000000001</v>
      </c>
      <c r="D213" s="1">
        <v>16.006000000000004</v>
      </c>
      <c r="E213" s="1">
        <v>16.864000000000001</v>
      </c>
    </row>
    <row r="214" spans="1:5" x14ac:dyDescent="0.25">
      <c r="A214" t="s">
        <v>2</v>
      </c>
      <c r="B214" t="s">
        <v>32</v>
      </c>
      <c r="C214" s="1">
        <v>132.93</v>
      </c>
      <c r="D214" s="1">
        <v>145.98699999999999</v>
      </c>
      <c r="E214" s="1">
        <v>158.63099999999997</v>
      </c>
    </row>
    <row r="215" spans="1:5" x14ac:dyDescent="0.25">
      <c r="A215" t="s">
        <v>2</v>
      </c>
      <c r="B215" t="s">
        <v>33</v>
      </c>
      <c r="C215" s="1">
        <v>259.71400000000006</v>
      </c>
      <c r="D215" s="1">
        <v>244.53900000000004</v>
      </c>
      <c r="E215" s="1">
        <v>217.00800000000001</v>
      </c>
    </row>
    <row r="216" spans="1:5" x14ac:dyDescent="0.25">
      <c r="A216" t="s">
        <v>2</v>
      </c>
      <c r="B216" t="s">
        <v>34</v>
      </c>
      <c r="C216" s="1">
        <v>65.3</v>
      </c>
      <c r="D216" s="1">
        <v>47.933999999999997</v>
      </c>
      <c r="E216" s="1">
        <v>58.456999999999994</v>
      </c>
    </row>
    <row r="217" spans="1:5" x14ac:dyDescent="0.25">
      <c r="A217" t="s">
        <v>2</v>
      </c>
      <c r="B217" t="s">
        <v>35</v>
      </c>
      <c r="C217" s="1">
        <v>629.78599999999994</v>
      </c>
      <c r="D217" s="1">
        <v>645.09100000000001</v>
      </c>
      <c r="E217" s="1">
        <v>658.39200000000017</v>
      </c>
    </row>
    <row r="218" spans="1:5" x14ac:dyDescent="0.25">
      <c r="A218" t="s">
        <v>3</v>
      </c>
      <c r="B218" t="s">
        <v>29</v>
      </c>
      <c r="C218" s="1">
        <v>56.803999999999988</v>
      </c>
      <c r="D218" s="1">
        <v>54.721000082790852</v>
      </c>
      <c r="E218" s="1">
        <v>58.394999377429485</v>
      </c>
    </row>
    <row r="219" spans="1:5" x14ac:dyDescent="0.25">
      <c r="A219" t="s">
        <v>3</v>
      </c>
      <c r="B219" t="s">
        <v>30</v>
      </c>
      <c r="C219" s="1">
        <v>25.845000000000002</v>
      </c>
      <c r="D219" s="1">
        <v>27.132999882102013</v>
      </c>
      <c r="E219" s="1">
        <v>35.312000304460526</v>
      </c>
    </row>
    <row r="220" spans="1:5" x14ac:dyDescent="0.25">
      <c r="A220" t="s">
        <v>3</v>
      </c>
      <c r="B220" t="s">
        <v>31</v>
      </c>
      <c r="C220" s="1">
        <v>1.423</v>
      </c>
      <c r="D220" s="1">
        <v>1.3860000000000001</v>
      </c>
      <c r="E220" s="1">
        <v>1.25</v>
      </c>
    </row>
    <row r="221" spans="1:5" x14ac:dyDescent="0.25">
      <c r="A221" t="s">
        <v>3</v>
      </c>
      <c r="B221" t="s">
        <v>32</v>
      </c>
      <c r="C221" s="1">
        <v>84.157999999999987</v>
      </c>
      <c r="D221" s="1">
        <v>72.411000000000001</v>
      </c>
      <c r="E221" s="1">
        <v>84.673000000000002</v>
      </c>
    </row>
    <row r="222" spans="1:5" x14ac:dyDescent="0.25">
      <c r="A222" t="s">
        <v>3</v>
      </c>
      <c r="B222" t="s">
        <v>33</v>
      </c>
      <c r="C222" s="1">
        <v>58.707999999999998</v>
      </c>
      <c r="D222" s="1">
        <v>47.884</v>
      </c>
      <c r="E222" s="1">
        <v>43.303000000000004</v>
      </c>
    </row>
    <row r="223" spans="1:5" x14ac:dyDescent="0.25">
      <c r="A223" t="s">
        <v>3</v>
      </c>
      <c r="B223" t="s">
        <v>34</v>
      </c>
      <c r="C223" s="1">
        <v>57.868999999999993</v>
      </c>
      <c r="D223" s="1">
        <v>67.069000000000003</v>
      </c>
      <c r="E223" s="1">
        <v>59.504000000000005</v>
      </c>
    </row>
    <row r="224" spans="1:5" x14ac:dyDescent="0.25">
      <c r="A224" t="s">
        <v>3</v>
      </c>
      <c r="B224" t="s">
        <v>35</v>
      </c>
      <c r="C224" s="1">
        <v>284.80700000000002</v>
      </c>
      <c r="D224" s="1">
        <v>270.60400000000004</v>
      </c>
      <c r="E224" s="1">
        <v>282.43700000000001</v>
      </c>
    </row>
    <row r="225" spans="1:5" x14ac:dyDescent="0.25">
      <c r="A225" t="s">
        <v>4</v>
      </c>
      <c r="B225" t="s">
        <v>29</v>
      </c>
      <c r="C225" s="1">
        <v>173.49999999999997</v>
      </c>
      <c r="D225" s="1">
        <v>185.92299904022366</v>
      </c>
      <c r="E225" s="1">
        <v>188.26000011991709</v>
      </c>
    </row>
    <row r="226" spans="1:5" x14ac:dyDescent="0.25">
      <c r="A226" t="s">
        <v>4</v>
      </c>
      <c r="B226" t="s">
        <v>30</v>
      </c>
      <c r="C226" s="1">
        <v>98.262000000000043</v>
      </c>
      <c r="D226" s="1">
        <v>129.30500032706186</v>
      </c>
      <c r="E226" s="1">
        <v>134.60300001548603</v>
      </c>
    </row>
    <row r="227" spans="1:5" x14ac:dyDescent="0.25">
      <c r="A227" t="s">
        <v>4</v>
      </c>
      <c r="B227" t="s">
        <v>31</v>
      </c>
      <c r="C227" s="1">
        <v>65.904999999999973</v>
      </c>
      <c r="D227" s="1">
        <v>64.222999999999999</v>
      </c>
      <c r="E227" s="1">
        <v>56.697999999999958</v>
      </c>
    </row>
    <row r="228" spans="1:5" x14ac:dyDescent="0.25">
      <c r="A228" t="s">
        <v>4</v>
      </c>
      <c r="B228" t="s">
        <v>32</v>
      </c>
      <c r="C228" s="1">
        <v>101.72600000000006</v>
      </c>
      <c r="D228" s="1">
        <v>93.425999999999988</v>
      </c>
      <c r="E228" s="1">
        <v>90.03300000000003</v>
      </c>
    </row>
    <row r="229" spans="1:5" x14ac:dyDescent="0.25">
      <c r="A229" t="s">
        <v>4</v>
      </c>
      <c r="B229" t="s">
        <v>33</v>
      </c>
      <c r="C229" s="1">
        <v>114.74900000000004</v>
      </c>
      <c r="D229" s="1">
        <v>111.73800000000003</v>
      </c>
      <c r="E229" s="1">
        <v>108.77</v>
      </c>
    </row>
    <row r="230" spans="1:5" x14ac:dyDescent="0.25">
      <c r="A230" t="s">
        <v>4</v>
      </c>
      <c r="B230" t="s">
        <v>34</v>
      </c>
      <c r="C230" s="1">
        <v>44.108000000000004</v>
      </c>
      <c r="D230" s="1">
        <v>48.137</v>
      </c>
      <c r="E230" s="1">
        <v>41.759000000000015</v>
      </c>
    </row>
    <row r="231" spans="1:5" x14ac:dyDescent="0.25">
      <c r="A231" t="s">
        <v>4</v>
      </c>
      <c r="B231" t="s">
        <v>35</v>
      </c>
      <c r="C231" s="1">
        <v>598.25000000000023</v>
      </c>
      <c r="D231" s="1">
        <v>632.75200000000007</v>
      </c>
      <c r="E231" s="1">
        <v>620.12300000000005</v>
      </c>
    </row>
    <row r="232" spans="1:5" x14ac:dyDescent="0.25">
      <c r="A232" t="s">
        <v>5</v>
      </c>
      <c r="B232" t="s">
        <v>29</v>
      </c>
      <c r="C232" s="1">
        <v>163.71000000000006</v>
      </c>
      <c r="D232" s="1">
        <v>198.07300055027008</v>
      </c>
      <c r="E232" s="1">
        <v>216.95899984240532</v>
      </c>
    </row>
    <row r="233" spans="1:5" x14ac:dyDescent="0.25">
      <c r="A233" t="s">
        <v>5</v>
      </c>
      <c r="B233" t="s">
        <v>30</v>
      </c>
      <c r="C233" s="1">
        <v>122.70799999999998</v>
      </c>
      <c r="D233" s="1">
        <v>158.51500163576566</v>
      </c>
      <c r="E233" s="1">
        <v>184.10800071596168</v>
      </c>
    </row>
    <row r="234" spans="1:5" x14ac:dyDescent="0.25">
      <c r="A234" t="s">
        <v>5</v>
      </c>
      <c r="B234" t="s">
        <v>31</v>
      </c>
      <c r="C234" s="1">
        <v>38.789000000000001</v>
      </c>
      <c r="D234" s="1">
        <v>42.640000000000015</v>
      </c>
      <c r="E234" s="1">
        <v>42.503999999999998</v>
      </c>
    </row>
    <row r="235" spans="1:5" x14ac:dyDescent="0.25">
      <c r="A235" t="s">
        <v>5</v>
      </c>
      <c r="B235" t="s">
        <v>32</v>
      </c>
      <c r="C235" s="1">
        <v>117.19700000000002</v>
      </c>
      <c r="D235" s="1">
        <v>117.00999999999996</v>
      </c>
      <c r="E235" s="1">
        <v>127.547</v>
      </c>
    </row>
    <row r="236" spans="1:5" x14ac:dyDescent="0.25">
      <c r="A236" t="s">
        <v>5</v>
      </c>
      <c r="B236" t="s">
        <v>33</v>
      </c>
      <c r="C236" s="1">
        <v>125.16599999999997</v>
      </c>
      <c r="D236" s="1">
        <v>157.28899999999999</v>
      </c>
      <c r="E236" s="1">
        <v>137.06299999999999</v>
      </c>
    </row>
    <row r="237" spans="1:5" x14ac:dyDescent="0.25">
      <c r="A237" t="s">
        <v>5</v>
      </c>
      <c r="B237" t="s">
        <v>34</v>
      </c>
      <c r="C237" s="1">
        <v>32.247999999999998</v>
      </c>
      <c r="D237" s="1">
        <v>40.234000000000009</v>
      </c>
      <c r="E237" s="1">
        <v>32.773999999999994</v>
      </c>
    </row>
    <row r="238" spans="1:5" x14ac:dyDescent="0.25">
      <c r="A238" t="s">
        <v>5</v>
      </c>
      <c r="B238" t="s">
        <v>35</v>
      </c>
      <c r="C238" s="1">
        <v>599.81800017547619</v>
      </c>
      <c r="D238" s="1">
        <v>713.76099999999997</v>
      </c>
      <c r="E238" s="1">
        <v>740.95500000000038</v>
      </c>
    </row>
    <row r="239" spans="1:5" x14ac:dyDescent="0.25">
      <c r="A239" t="s">
        <v>6</v>
      </c>
      <c r="B239" t="s">
        <v>29</v>
      </c>
      <c r="C239" s="1">
        <v>32.305999999999997</v>
      </c>
      <c r="D239" s="1">
        <v>35.453999878838658</v>
      </c>
      <c r="E239" s="1">
        <v>41.889999845996499</v>
      </c>
    </row>
    <row r="240" spans="1:5" x14ac:dyDescent="0.25">
      <c r="A240" t="s">
        <v>6</v>
      </c>
      <c r="B240" t="s">
        <v>30</v>
      </c>
      <c r="C240" s="1">
        <v>28.164999999999996</v>
      </c>
      <c r="D240" s="1">
        <v>40.198000456672162</v>
      </c>
      <c r="E240" s="1">
        <v>52.910999527666718</v>
      </c>
    </row>
    <row r="241" spans="1:5" x14ac:dyDescent="0.25">
      <c r="A241" t="s">
        <v>6</v>
      </c>
      <c r="B241" t="s">
        <v>31</v>
      </c>
      <c r="C241" s="1">
        <v>10.288999999999998</v>
      </c>
      <c r="D241" s="1">
        <v>11.931000000000001</v>
      </c>
      <c r="E241" s="1">
        <v>10.232999999999999</v>
      </c>
    </row>
    <row r="242" spans="1:5" x14ac:dyDescent="0.25">
      <c r="A242" t="s">
        <v>6</v>
      </c>
      <c r="B242" t="s">
        <v>32</v>
      </c>
      <c r="C242" s="1">
        <v>50.947000000000003</v>
      </c>
      <c r="D242" s="1">
        <v>28.728999999999999</v>
      </c>
      <c r="E242" s="1">
        <v>27.262000000000004</v>
      </c>
    </row>
    <row r="243" spans="1:5" x14ac:dyDescent="0.25">
      <c r="A243" t="s">
        <v>6</v>
      </c>
      <c r="B243" t="s">
        <v>33</v>
      </c>
      <c r="C243" s="1">
        <v>33.877999999999993</v>
      </c>
      <c r="D243" s="1">
        <v>44.006999999999998</v>
      </c>
      <c r="E243" s="1">
        <v>34.103999999999999</v>
      </c>
    </row>
    <row r="244" spans="1:5" x14ac:dyDescent="0.25">
      <c r="A244" t="s">
        <v>6</v>
      </c>
      <c r="B244" t="s">
        <v>34</v>
      </c>
      <c r="C244" s="1">
        <v>10.869</v>
      </c>
      <c r="D244" s="1">
        <v>28.487000000000002</v>
      </c>
      <c r="E244" s="1">
        <v>28.343</v>
      </c>
    </row>
    <row r="245" spans="1:5" x14ac:dyDescent="0.25">
      <c r="A245" t="s">
        <v>6</v>
      </c>
      <c r="B245" t="s">
        <v>35</v>
      </c>
      <c r="C245" s="1">
        <v>166.45400000000004</v>
      </c>
      <c r="D245" s="1">
        <v>188.80599999999998</v>
      </c>
      <c r="E245" s="1">
        <v>194.74300000000002</v>
      </c>
    </row>
    <row r="246" spans="1:5" x14ac:dyDescent="0.25">
      <c r="A246" t="s">
        <v>7</v>
      </c>
      <c r="B246" t="s">
        <v>29</v>
      </c>
      <c r="C246" s="1">
        <v>61.485000000000014</v>
      </c>
      <c r="D246" s="1">
        <v>67.451999939978123</v>
      </c>
      <c r="E246" s="1">
        <v>68.117999754846096</v>
      </c>
    </row>
    <row r="247" spans="1:5" x14ac:dyDescent="0.25">
      <c r="A247" t="s">
        <v>7</v>
      </c>
      <c r="B247" t="s">
        <v>30</v>
      </c>
      <c r="C247" s="1">
        <v>36.81</v>
      </c>
      <c r="D247" s="1">
        <v>48.102000314509496</v>
      </c>
      <c r="E247" s="1">
        <v>53.274000519653782</v>
      </c>
    </row>
    <row r="248" spans="1:5" x14ac:dyDescent="0.25">
      <c r="A248" t="s">
        <v>7</v>
      </c>
      <c r="B248" t="s">
        <v>31</v>
      </c>
      <c r="C248" s="1">
        <v>20.763999999999996</v>
      </c>
      <c r="D248" s="1">
        <v>17.015999999999995</v>
      </c>
      <c r="E248" s="1">
        <v>17.023</v>
      </c>
    </row>
    <row r="249" spans="1:5" x14ac:dyDescent="0.25">
      <c r="A249" t="s">
        <v>7</v>
      </c>
      <c r="B249" t="s">
        <v>32</v>
      </c>
      <c r="C249" s="1">
        <v>53.292000000000009</v>
      </c>
      <c r="D249" s="1">
        <v>55.400999999999996</v>
      </c>
      <c r="E249" s="1">
        <v>69.431000000000012</v>
      </c>
    </row>
    <row r="250" spans="1:5" x14ac:dyDescent="0.25">
      <c r="A250" t="s">
        <v>7</v>
      </c>
      <c r="B250" t="s">
        <v>33</v>
      </c>
      <c r="C250" s="1">
        <v>70.837999999999994</v>
      </c>
      <c r="D250" s="1">
        <v>86.03000000000003</v>
      </c>
      <c r="E250" s="1">
        <v>83.949000000000069</v>
      </c>
    </row>
    <row r="251" spans="1:5" x14ac:dyDescent="0.25">
      <c r="A251" t="s">
        <v>7</v>
      </c>
      <c r="B251" t="s">
        <v>34</v>
      </c>
      <c r="C251" s="1">
        <v>20.634</v>
      </c>
      <c r="D251" s="1">
        <v>17.068000000000001</v>
      </c>
      <c r="E251" s="1">
        <v>18.152000000000005</v>
      </c>
    </row>
    <row r="252" spans="1:5" x14ac:dyDescent="0.25">
      <c r="A252" t="s">
        <v>7</v>
      </c>
      <c r="B252" t="s">
        <v>35</v>
      </c>
      <c r="C252" s="1">
        <v>263.82300017547601</v>
      </c>
      <c r="D252" s="1">
        <v>291.06899999999996</v>
      </c>
      <c r="E252" s="1">
        <v>309.94699999999989</v>
      </c>
    </row>
    <row r="253" spans="1:5" x14ac:dyDescent="0.25">
      <c r="A253" t="s">
        <v>8</v>
      </c>
      <c r="B253" t="s">
        <v>29</v>
      </c>
      <c r="C253" s="1">
        <v>261.46899999999994</v>
      </c>
      <c r="D253" s="1">
        <v>245.29099905490875</v>
      </c>
      <c r="E253" s="1">
        <v>238.96600008010864</v>
      </c>
    </row>
    <row r="254" spans="1:5" x14ac:dyDescent="0.25">
      <c r="A254" t="s">
        <v>8</v>
      </c>
      <c r="B254" t="s">
        <v>30</v>
      </c>
      <c r="C254" s="1">
        <v>61.673000000000002</v>
      </c>
      <c r="D254" s="1">
        <v>79.743999525904655</v>
      </c>
      <c r="E254" s="1">
        <v>74.469000719487667</v>
      </c>
    </row>
    <row r="255" spans="1:5" x14ac:dyDescent="0.25">
      <c r="A255" t="s">
        <v>8</v>
      </c>
      <c r="B255" t="s">
        <v>31</v>
      </c>
      <c r="C255" s="1">
        <v>25.376000000000001</v>
      </c>
      <c r="D255" s="1">
        <v>26.846000000000004</v>
      </c>
      <c r="E255" s="1">
        <v>30.355</v>
      </c>
    </row>
    <row r="256" spans="1:5" x14ac:dyDescent="0.25">
      <c r="A256" t="s">
        <v>8</v>
      </c>
      <c r="B256" t="s">
        <v>32</v>
      </c>
      <c r="C256" s="1">
        <v>104.04700000000001</v>
      </c>
      <c r="D256" s="1">
        <v>108.33100000000002</v>
      </c>
      <c r="E256" s="1">
        <v>114.316</v>
      </c>
    </row>
    <row r="257" spans="1:5" x14ac:dyDescent="0.25">
      <c r="A257" t="s">
        <v>8</v>
      </c>
      <c r="B257" t="s">
        <v>33</v>
      </c>
      <c r="C257" s="1">
        <v>65.909000000000006</v>
      </c>
      <c r="D257" s="1">
        <v>64.337000000000003</v>
      </c>
      <c r="E257" s="1">
        <v>57.617000000000004</v>
      </c>
    </row>
    <row r="258" spans="1:5" x14ac:dyDescent="0.25">
      <c r="A258" t="s">
        <v>8</v>
      </c>
      <c r="B258" t="s">
        <v>34</v>
      </c>
      <c r="C258" s="1">
        <v>30.276999999999997</v>
      </c>
      <c r="D258" s="1">
        <v>33.939</v>
      </c>
      <c r="E258" s="1">
        <v>37.17</v>
      </c>
    </row>
    <row r="259" spans="1:5" x14ac:dyDescent="0.25">
      <c r="A259" t="s">
        <v>8</v>
      </c>
      <c r="B259" t="s">
        <v>35</v>
      </c>
      <c r="C259" s="1">
        <v>548.75100000000009</v>
      </c>
      <c r="D259" s="1">
        <v>558.48800000000006</v>
      </c>
      <c r="E259" s="1">
        <v>552.89300000000003</v>
      </c>
    </row>
    <row r="260" spans="1:5" x14ac:dyDescent="0.25">
      <c r="A260" t="s">
        <v>9</v>
      </c>
      <c r="B260" t="s">
        <v>29</v>
      </c>
      <c r="C260" s="1">
        <v>26.391999999999999</v>
      </c>
      <c r="D260" s="1">
        <v>29.636000514030457</v>
      </c>
      <c r="E260" s="1">
        <v>28.28300005197525</v>
      </c>
    </row>
    <row r="261" spans="1:5" x14ac:dyDescent="0.25">
      <c r="A261" t="s">
        <v>9</v>
      </c>
      <c r="B261" t="s">
        <v>30</v>
      </c>
      <c r="C261" s="1">
        <v>25.254000000000001</v>
      </c>
      <c r="D261" s="1">
        <v>30.399999871850014</v>
      </c>
      <c r="E261" s="1">
        <v>32.223000481724739</v>
      </c>
    </row>
    <row r="262" spans="1:5" x14ac:dyDescent="0.25">
      <c r="A262" t="s">
        <v>9</v>
      </c>
      <c r="B262" t="s">
        <v>31</v>
      </c>
      <c r="C262" s="1">
        <v>4.5229999999999997</v>
      </c>
      <c r="D262" s="1">
        <v>4.8779999999999992</v>
      </c>
      <c r="E262" s="1">
        <v>5.2329999999999997</v>
      </c>
    </row>
    <row r="263" spans="1:5" x14ac:dyDescent="0.25">
      <c r="A263" t="s">
        <v>9</v>
      </c>
      <c r="B263" t="s">
        <v>32</v>
      </c>
      <c r="C263" s="1">
        <v>40.615000000000002</v>
      </c>
      <c r="D263" s="1">
        <v>41.322999999999993</v>
      </c>
      <c r="E263" s="1">
        <v>42.375000000000007</v>
      </c>
    </row>
    <row r="264" spans="1:5" x14ac:dyDescent="0.25">
      <c r="A264" t="s">
        <v>9</v>
      </c>
      <c r="B264" t="s">
        <v>33</v>
      </c>
      <c r="C264" s="1">
        <v>14.619000000000002</v>
      </c>
      <c r="D264" s="1">
        <v>17.027999999999999</v>
      </c>
      <c r="E264" s="1">
        <v>13.026999999999999</v>
      </c>
    </row>
    <row r="265" spans="1:5" x14ac:dyDescent="0.25">
      <c r="A265" t="s">
        <v>9</v>
      </c>
      <c r="B265" t="s">
        <v>34</v>
      </c>
      <c r="C265" s="1">
        <v>16.585999999999999</v>
      </c>
      <c r="D265" s="1">
        <v>11.631</v>
      </c>
      <c r="E265" s="1">
        <v>12.098000000000001</v>
      </c>
    </row>
    <row r="266" spans="1:5" x14ac:dyDescent="0.25">
      <c r="A266" t="s">
        <v>9</v>
      </c>
      <c r="B266" t="s">
        <v>35</v>
      </c>
      <c r="C266" s="1">
        <v>127.989</v>
      </c>
      <c r="D266" s="1">
        <v>134.89599999999999</v>
      </c>
      <c r="E266" s="1">
        <v>133.239</v>
      </c>
    </row>
    <row r="267" spans="1:5" x14ac:dyDescent="0.25">
      <c r="A267" t="s">
        <v>10</v>
      </c>
      <c r="B267" t="s">
        <v>29</v>
      </c>
      <c r="C267" s="1">
        <v>45.22399999999999</v>
      </c>
      <c r="D267" s="1">
        <v>61.119999935850501</v>
      </c>
      <c r="E267" s="1">
        <v>66.383999843150377</v>
      </c>
    </row>
    <row r="268" spans="1:5" x14ac:dyDescent="0.25">
      <c r="A268" t="s">
        <v>10</v>
      </c>
      <c r="B268" t="s">
        <v>30</v>
      </c>
      <c r="C268" s="1">
        <v>37.381000000000007</v>
      </c>
      <c r="D268" s="1">
        <v>52.028999399393797</v>
      </c>
      <c r="E268" s="1">
        <v>59.434000235982239</v>
      </c>
    </row>
    <row r="269" spans="1:5" x14ac:dyDescent="0.25">
      <c r="A269" t="s">
        <v>10</v>
      </c>
      <c r="B269" t="s">
        <v>31</v>
      </c>
      <c r="C269" s="1">
        <v>14.750000000000004</v>
      </c>
      <c r="D269" s="1">
        <v>15.545000000000002</v>
      </c>
      <c r="E269" s="1">
        <v>16.295999999999996</v>
      </c>
    </row>
    <row r="270" spans="1:5" x14ac:dyDescent="0.25">
      <c r="A270" t="s">
        <v>10</v>
      </c>
      <c r="B270" t="s">
        <v>32</v>
      </c>
      <c r="C270" s="1">
        <v>68.289000000000016</v>
      </c>
      <c r="D270" s="1">
        <v>79.323999999999984</v>
      </c>
      <c r="E270" s="1">
        <v>67.532999999999987</v>
      </c>
    </row>
    <row r="271" spans="1:5" x14ac:dyDescent="0.25">
      <c r="A271" t="s">
        <v>10</v>
      </c>
      <c r="B271" t="s">
        <v>33</v>
      </c>
      <c r="C271" s="1">
        <v>219.15699999999998</v>
      </c>
      <c r="D271" s="1">
        <v>223.87400000000002</v>
      </c>
      <c r="E271" s="1">
        <v>200.98900000000003</v>
      </c>
    </row>
    <row r="272" spans="1:5" x14ac:dyDescent="0.25">
      <c r="A272" t="s">
        <v>10</v>
      </c>
      <c r="B272" t="s">
        <v>34</v>
      </c>
      <c r="C272" s="1">
        <v>65.468000000000018</v>
      </c>
      <c r="D272" s="1">
        <v>31.936</v>
      </c>
      <c r="E272" s="1">
        <v>26.541</v>
      </c>
    </row>
    <row r="273" spans="1:5" x14ac:dyDescent="0.25">
      <c r="A273" t="s">
        <v>10</v>
      </c>
      <c r="B273" t="s">
        <v>35</v>
      </c>
      <c r="C273" s="1">
        <v>450.26900000000001</v>
      </c>
      <c r="D273" s="1">
        <v>463.82800000000003</v>
      </c>
      <c r="E273" s="1">
        <v>437.17700000000008</v>
      </c>
    </row>
    <row r="274" spans="1:5" x14ac:dyDescent="0.25">
      <c r="A274" t="s">
        <v>11</v>
      </c>
      <c r="B274" t="s">
        <v>29</v>
      </c>
      <c r="C274" s="1">
        <v>134.58200000000002</v>
      </c>
      <c r="D274" s="1">
        <v>143.25599944218993</v>
      </c>
      <c r="E274" s="1">
        <v>155.16500009596348</v>
      </c>
    </row>
    <row r="275" spans="1:5" x14ac:dyDescent="0.25">
      <c r="A275" t="s">
        <v>11</v>
      </c>
      <c r="B275" t="s">
        <v>30</v>
      </c>
      <c r="C275" s="1">
        <v>59.510000000000012</v>
      </c>
      <c r="D275" s="1">
        <v>74.137999817728996</v>
      </c>
      <c r="E275" s="1">
        <v>87.840999900363386</v>
      </c>
    </row>
    <row r="276" spans="1:5" x14ac:dyDescent="0.25">
      <c r="A276" t="s">
        <v>11</v>
      </c>
      <c r="B276" t="s">
        <v>31</v>
      </c>
      <c r="C276" s="1">
        <v>29.183999999999997</v>
      </c>
      <c r="D276" s="1">
        <v>32.796999999999997</v>
      </c>
      <c r="E276" s="1">
        <v>30.307999999999996</v>
      </c>
    </row>
    <row r="277" spans="1:5" x14ac:dyDescent="0.25">
      <c r="A277" t="s">
        <v>11</v>
      </c>
      <c r="B277" t="s">
        <v>32</v>
      </c>
      <c r="C277" s="1">
        <v>72.438999999999993</v>
      </c>
      <c r="D277" s="1">
        <v>68.96899999999998</v>
      </c>
      <c r="E277" s="1">
        <v>70.238999999999976</v>
      </c>
    </row>
    <row r="278" spans="1:5" x14ac:dyDescent="0.25">
      <c r="A278" t="s">
        <v>11</v>
      </c>
      <c r="B278" t="s">
        <v>33</v>
      </c>
      <c r="C278" s="1">
        <v>102.845</v>
      </c>
      <c r="D278" s="1">
        <v>88.135000000000019</v>
      </c>
      <c r="E278" s="1">
        <v>91.107000000000028</v>
      </c>
    </row>
    <row r="279" spans="1:5" x14ac:dyDescent="0.25">
      <c r="A279" t="s">
        <v>11</v>
      </c>
      <c r="B279" t="s">
        <v>34</v>
      </c>
      <c r="C279" s="1">
        <v>33.16899999999999</v>
      </c>
      <c r="D279" s="1">
        <v>41.241000000000014</v>
      </c>
      <c r="E279" s="1">
        <v>28.844999999999995</v>
      </c>
    </row>
    <row r="280" spans="1:5" x14ac:dyDescent="0.25">
      <c r="A280" t="s">
        <v>11</v>
      </c>
      <c r="B280" t="s">
        <v>35</v>
      </c>
      <c r="C280" s="1">
        <v>431.72899999999993</v>
      </c>
      <c r="D280" s="1">
        <v>448.53600000000006</v>
      </c>
      <c r="E280" s="1">
        <v>463.50499999999982</v>
      </c>
    </row>
    <row r="281" spans="1:5" x14ac:dyDescent="0.25">
      <c r="A281" t="s">
        <v>12</v>
      </c>
      <c r="B281" t="s">
        <v>29</v>
      </c>
      <c r="C281" s="1">
        <v>88.708999999999989</v>
      </c>
      <c r="D281" s="1">
        <v>99.699000336229801</v>
      </c>
      <c r="E281" s="1">
        <v>107.05800012499094</v>
      </c>
    </row>
    <row r="282" spans="1:5" x14ac:dyDescent="0.25">
      <c r="A282" t="s">
        <v>12</v>
      </c>
      <c r="B282" t="s">
        <v>30</v>
      </c>
      <c r="C282" s="1">
        <v>47.987999999999971</v>
      </c>
      <c r="D282" s="1">
        <v>62.235001035034657</v>
      </c>
      <c r="E282" s="1">
        <v>60.588000508025289</v>
      </c>
    </row>
    <row r="283" spans="1:5" x14ac:dyDescent="0.25">
      <c r="A283" t="s">
        <v>12</v>
      </c>
      <c r="B283" t="s">
        <v>31</v>
      </c>
      <c r="C283" s="1">
        <v>21.363</v>
      </c>
      <c r="D283" s="1">
        <v>18.792999999999996</v>
      </c>
      <c r="E283" s="1">
        <v>18.849</v>
      </c>
    </row>
    <row r="284" spans="1:5" x14ac:dyDescent="0.25">
      <c r="A284" t="s">
        <v>12</v>
      </c>
      <c r="B284" t="s">
        <v>32</v>
      </c>
      <c r="C284" s="1">
        <v>45.53</v>
      </c>
      <c r="D284" s="1">
        <v>46.576000000000008</v>
      </c>
      <c r="E284" s="1">
        <v>48.9</v>
      </c>
    </row>
    <row r="285" spans="1:5" x14ac:dyDescent="0.25">
      <c r="A285" t="s">
        <v>12</v>
      </c>
      <c r="B285" t="s">
        <v>33</v>
      </c>
      <c r="C285" s="1">
        <v>31.234000000000002</v>
      </c>
      <c r="D285" s="1">
        <v>33.903999999999996</v>
      </c>
      <c r="E285" s="1">
        <v>27.992999999999999</v>
      </c>
    </row>
    <row r="286" spans="1:5" x14ac:dyDescent="0.25">
      <c r="A286" t="s">
        <v>12</v>
      </c>
      <c r="B286" t="s">
        <v>34</v>
      </c>
      <c r="C286" s="1">
        <v>20.651999999999994</v>
      </c>
      <c r="D286" s="1">
        <v>21.584999999999997</v>
      </c>
      <c r="E286" s="1">
        <v>21.462</v>
      </c>
    </row>
    <row r="287" spans="1:5" x14ac:dyDescent="0.25">
      <c r="A287" t="s">
        <v>12</v>
      </c>
      <c r="B287" t="s">
        <v>35</v>
      </c>
      <c r="C287" s="1">
        <v>255.476</v>
      </c>
      <c r="D287" s="1">
        <v>282.79200000000003</v>
      </c>
      <c r="E287" s="1">
        <v>284.84999999999991</v>
      </c>
    </row>
    <row r="288" spans="1:5" x14ac:dyDescent="0.25">
      <c r="A288" t="s">
        <v>13</v>
      </c>
      <c r="B288" t="s">
        <v>29</v>
      </c>
      <c r="C288" s="1">
        <v>47.204000000000008</v>
      </c>
      <c r="D288" s="1">
        <v>52.187999789603055</v>
      </c>
      <c r="E288" s="1">
        <v>56.689999376423657</v>
      </c>
    </row>
    <row r="289" spans="1:5" x14ac:dyDescent="0.25">
      <c r="A289" t="s">
        <v>13</v>
      </c>
      <c r="B289" t="s">
        <v>30</v>
      </c>
      <c r="C289" s="1">
        <v>25.103000000000002</v>
      </c>
      <c r="D289" s="1">
        <v>34.695000255480409</v>
      </c>
      <c r="E289" s="1">
        <v>36.249000463634729</v>
      </c>
    </row>
    <row r="290" spans="1:5" x14ac:dyDescent="0.25">
      <c r="A290" t="s">
        <v>13</v>
      </c>
      <c r="B290" t="s">
        <v>31</v>
      </c>
      <c r="C290" s="1">
        <v>12.382</v>
      </c>
      <c r="D290" s="1">
        <v>12.123999999999999</v>
      </c>
      <c r="E290" s="1">
        <v>10.572000000000001</v>
      </c>
    </row>
    <row r="291" spans="1:5" x14ac:dyDescent="0.25">
      <c r="A291" t="s">
        <v>13</v>
      </c>
      <c r="B291" t="s">
        <v>32</v>
      </c>
      <c r="C291" s="1">
        <v>51.529000000000003</v>
      </c>
      <c r="D291" s="1">
        <v>49.559999999999981</v>
      </c>
      <c r="E291" s="1">
        <v>62.297000000000011</v>
      </c>
    </row>
    <row r="292" spans="1:5" x14ac:dyDescent="0.25">
      <c r="A292" t="s">
        <v>13</v>
      </c>
      <c r="B292" t="s">
        <v>33</v>
      </c>
      <c r="C292" s="1">
        <v>53.001999999999995</v>
      </c>
      <c r="D292" s="1">
        <v>36.530999999999999</v>
      </c>
      <c r="E292" s="1">
        <v>30.63</v>
      </c>
    </row>
    <row r="293" spans="1:5" x14ac:dyDescent="0.25">
      <c r="A293" t="s">
        <v>13</v>
      </c>
      <c r="B293" t="s">
        <v>34</v>
      </c>
      <c r="C293" s="1">
        <v>18.940000000000001</v>
      </c>
      <c r="D293" s="1">
        <v>34.355000000000004</v>
      </c>
      <c r="E293" s="1">
        <v>39.533999999999999</v>
      </c>
    </row>
    <row r="294" spans="1:5" x14ac:dyDescent="0.25">
      <c r="A294" t="s">
        <v>13</v>
      </c>
      <c r="B294" t="s">
        <v>35</v>
      </c>
      <c r="C294" s="1">
        <v>208.16</v>
      </c>
      <c r="D294" s="1">
        <v>219.453</v>
      </c>
      <c r="E294" s="1">
        <v>235.97200000000004</v>
      </c>
    </row>
    <row r="295" spans="1:5" x14ac:dyDescent="0.25">
      <c r="A295" t="s">
        <v>14</v>
      </c>
      <c r="B295" t="s">
        <v>29</v>
      </c>
      <c r="C295" s="1">
        <v>46.030999999999999</v>
      </c>
      <c r="D295" s="1">
        <v>51.29899950325489</v>
      </c>
      <c r="E295" s="1">
        <v>47.251000419259071</v>
      </c>
    </row>
    <row r="296" spans="1:5" x14ac:dyDescent="0.25">
      <c r="A296" t="s">
        <v>14</v>
      </c>
      <c r="B296" t="s">
        <v>30</v>
      </c>
      <c r="C296" s="1">
        <v>54.686000000000007</v>
      </c>
      <c r="D296" s="1">
        <v>62.394000094383955</v>
      </c>
      <c r="E296" s="1">
        <v>71.710000041872263</v>
      </c>
    </row>
    <row r="297" spans="1:5" x14ac:dyDescent="0.25">
      <c r="A297" t="s">
        <v>14</v>
      </c>
      <c r="B297" t="s">
        <v>31</v>
      </c>
      <c r="C297" s="1">
        <v>8.7029999999999994</v>
      </c>
      <c r="D297" s="1">
        <v>11.170999999999998</v>
      </c>
      <c r="E297" s="1">
        <v>8.8020000000000014</v>
      </c>
    </row>
    <row r="298" spans="1:5" x14ac:dyDescent="0.25">
      <c r="A298" t="s">
        <v>14</v>
      </c>
      <c r="B298" t="s">
        <v>32</v>
      </c>
      <c r="C298" s="1">
        <v>53.370000000000005</v>
      </c>
      <c r="D298" s="1">
        <v>58.951999999999984</v>
      </c>
      <c r="E298" s="1">
        <v>72.846999999999994</v>
      </c>
    </row>
    <row r="299" spans="1:5" x14ac:dyDescent="0.25">
      <c r="A299" t="s">
        <v>14</v>
      </c>
      <c r="B299" t="s">
        <v>33</v>
      </c>
      <c r="C299" s="1">
        <v>32.763999999999996</v>
      </c>
      <c r="D299" s="1">
        <v>31.941000000000006</v>
      </c>
      <c r="E299" s="1">
        <v>24.345000000000002</v>
      </c>
    </row>
    <row r="300" spans="1:5" x14ac:dyDescent="0.25">
      <c r="A300" t="s">
        <v>14</v>
      </c>
      <c r="B300" t="s">
        <v>34</v>
      </c>
      <c r="C300" s="1">
        <v>13.206999999999997</v>
      </c>
      <c r="D300" s="1">
        <v>17.070999999999998</v>
      </c>
      <c r="E300" s="1">
        <v>17.519000000000002</v>
      </c>
    </row>
    <row r="301" spans="1:5" x14ac:dyDescent="0.25">
      <c r="A301" t="s">
        <v>14</v>
      </c>
      <c r="B301" t="s">
        <v>35</v>
      </c>
      <c r="C301" s="1">
        <v>208.76100000000002</v>
      </c>
      <c r="D301" s="1">
        <v>232.828</v>
      </c>
      <c r="E301" s="1">
        <v>242.47400000000002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6"/>
  <sheetViews>
    <sheetView workbookViewId="0">
      <selection activeCell="E27" sqref="E27"/>
    </sheetView>
  </sheetViews>
  <sheetFormatPr defaultRowHeight="15" x14ac:dyDescent="0.25"/>
  <sheetData>
    <row r="1" spans="1:5" x14ac:dyDescent="0.25">
      <c r="A1" t="s">
        <v>47</v>
      </c>
      <c r="B1" t="s">
        <v>15</v>
      </c>
      <c r="C1" t="s">
        <v>49</v>
      </c>
      <c r="D1" t="s">
        <v>50</v>
      </c>
      <c r="E1" t="s">
        <v>51</v>
      </c>
    </row>
    <row r="2" spans="1:5" x14ac:dyDescent="0.25">
      <c r="A2" t="s">
        <v>0</v>
      </c>
      <c r="B2" t="s">
        <v>54</v>
      </c>
      <c r="C2" s="1">
        <v>6544.2429999999986</v>
      </c>
      <c r="D2" s="1">
        <v>10345.372999999996</v>
      </c>
      <c r="E2" s="1">
        <v>10385.669999999996</v>
      </c>
    </row>
    <row r="3" spans="1:5" x14ac:dyDescent="0.25">
      <c r="A3" t="s">
        <v>0</v>
      </c>
      <c r="B3" t="s">
        <v>55</v>
      </c>
      <c r="C3" s="1">
        <v>200.45400000000004</v>
      </c>
      <c r="D3" s="1">
        <v>228.87400000000002</v>
      </c>
      <c r="E3" s="1">
        <v>130.20099999999999</v>
      </c>
    </row>
    <row r="4" spans="1:5" x14ac:dyDescent="0.25">
      <c r="A4" t="s">
        <v>0</v>
      </c>
      <c r="B4" t="s">
        <v>56</v>
      </c>
      <c r="C4" s="1">
        <v>1870.9720000000004</v>
      </c>
      <c r="D4" s="1">
        <v>1639.473</v>
      </c>
      <c r="E4" s="1">
        <v>1509.6759999999995</v>
      </c>
    </row>
    <row r="5" spans="1:5" x14ac:dyDescent="0.25">
      <c r="A5" t="s">
        <v>0</v>
      </c>
      <c r="B5" t="s">
        <v>57</v>
      </c>
      <c r="C5" s="1">
        <v>7707.8559999999998</v>
      </c>
      <c r="D5" s="1">
        <v>12213.719999999998</v>
      </c>
      <c r="E5" s="1">
        <v>12025.546999999999</v>
      </c>
    </row>
    <row r="6" spans="1:5" x14ac:dyDescent="0.25">
      <c r="A6" t="s">
        <v>0</v>
      </c>
      <c r="B6" t="s">
        <v>58</v>
      </c>
      <c r="C6" s="1">
        <v>2071.4259952027351</v>
      </c>
      <c r="D6" s="1">
        <v>1868.3470000000004</v>
      </c>
      <c r="E6" s="1">
        <v>1639.877</v>
      </c>
    </row>
    <row r="7" spans="1:5" x14ac:dyDescent="0.25">
      <c r="A7" t="s">
        <v>0</v>
      </c>
      <c r="B7" t="s">
        <v>59</v>
      </c>
      <c r="C7" s="1">
        <v>438.16500000000002</v>
      </c>
      <c r="D7" s="1">
        <v>585.76599999999996</v>
      </c>
      <c r="E7" s="1">
        <v>561.73300000000006</v>
      </c>
    </row>
    <row r="8" spans="1:5" x14ac:dyDescent="0.25">
      <c r="A8" t="s">
        <v>0</v>
      </c>
      <c r="B8" t="s">
        <v>60</v>
      </c>
      <c r="C8" s="1">
        <v>1071.2460000000003</v>
      </c>
      <c r="D8" s="1">
        <v>1073.395</v>
      </c>
      <c r="E8" s="1">
        <v>973.55899999999997</v>
      </c>
    </row>
    <row r="9" spans="1:5" x14ac:dyDescent="0.25">
      <c r="A9" t="s">
        <v>0</v>
      </c>
      <c r="B9" t="s">
        <v>61</v>
      </c>
      <c r="C9" s="1">
        <v>180.685</v>
      </c>
      <c r="D9" s="1">
        <v>189.87699999999995</v>
      </c>
      <c r="E9" s="1">
        <v>146.68799999999999</v>
      </c>
    </row>
    <row r="10" spans="1:5" x14ac:dyDescent="0.25">
      <c r="A10" t="s">
        <v>0</v>
      </c>
      <c r="B10" t="s">
        <v>62</v>
      </c>
      <c r="C10" s="1">
        <v>1690.096</v>
      </c>
      <c r="D10" s="1">
        <v>1849.0380000000002</v>
      </c>
      <c r="E10" s="1">
        <v>1681.98</v>
      </c>
    </row>
    <row r="11" spans="1:5" x14ac:dyDescent="0.25">
      <c r="A11" t="s">
        <v>1</v>
      </c>
      <c r="B11" t="s">
        <v>54</v>
      </c>
      <c r="C11" s="1">
        <v>1833.6950000000002</v>
      </c>
      <c r="D11" s="1">
        <v>3091.0460000000003</v>
      </c>
      <c r="E11" s="1">
        <v>3098.4149999999995</v>
      </c>
    </row>
    <row r="12" spans="1:5" x14ac:dyDescent="0.25">
      <c r="A12" t="s">
        <v>1</v>
      </c>
      <c r="B12" t="s">
        <v>55</v>
      </c>
      <c r="C12" s="1">
        <v>30.876000000000001</v>
      </c>
      <c r="D12" s="1">
        <v>89.108999999999995</v>
      </c>
      <c r="E12" s="1">
        <v>23.926999999999996</v>
      </c>
    </row>
    <row r="13" spans="1:5" x14ac:dyDescent="0.25">
      <c r="A13" t="s">
        <v>1</v>
      </c>
      <c r="B13" t="s">
        <v>56</v>
      </c>
      <c r="C13" s="1">
        <v>482.82900000000006</v>
      </c>
      <c r="D13" s="1">
        <v>770.77600000000007</v>
      </c>
      <c r="E13" s="1">
        <v>702.38800000000003</v>
      </c>
    </row>
    <row r="14" spans="1:5" x14ac:dyDescent="0.25">
      <c r="A14" t="s">
        <v>1</v>
      </c>
      <c r="B14" t="s">
        <v>57</v>
      </c>
      <c r="C14" s="1">
        <v>2391.9630000000002</v>
      </c>
      <c r="D14" s="1">
        <v>3950.931</v>
      </c>
      <c r="E14" s="1">
        <v>3824.7299999999996</v>
      </c>
    </row>
    <row r="15" spans="1:5" x14ac:dyDescent="0.25">
      <c r="A15" t="s">
        <v>1</v>
      </c>
      <c r="B15" t="s">
        <v>58</v>
      </c>
      <c r="C15" s="1">
        <v>513.70499588549137</v>
      </c>
      <c r="D15" s="1">
        <v>859.8850000000001</v>
      </c>
      <c r="E15" s="1">
        <v>726.31500000000005</v>
      </c>
    </row>
    <row r="16" spans="1:5" x14ac:dyDescent="0.25">
      <c r="A16" t="s">
        <v>1</v>
      </c>
      <c r="B16" t="s">
        <v>59</v>
      </c>
      <c r="C16" s="1">
        <v>62.615000000000002</v>
      </c>
      <c r="D16" s="1">
        <v>76.438999999999979</v>
      </c>
      <c r="E16" s="1">
        <v>82.880999999999986</v>
      </c>
    </row>
    <row r="17" spans="1:5" x14ac:dyDescent="0.25">
      <c r="A17" t="s">
        <v>1</v>
      </c>
      <c r="B17" t="s">
        <v>60</v>
      </c>
      <c r="C17" s="1">
        <v>229.76400000000001</v>
      </c>
      <c r="D17" s="1">
        <v>219.60899999999995</v>
      </c>
      <c r="E17" s="1">
        <v>212.70799999999997</v>
      </c>
    </row>
    <row r="18" spans="1:5" x14ac:dyDescent="0.25">
      <c r="A18" t="s">
        <v>1</v>
      </c>
      <c r="B18" t="s">
        <v>61</v>
      </c>
      <c r="C18" s="1">
        <v>40.157000000000004</v>
      </c>
      <c r="D18" s="1">
        <v>30.244</v>
      </c>
      <c r="E18" s="1">
        <v>25.225000000000001</v>
      </c>
    </row>
    <row r="19" spans="1:5" x14ac:dyDescent="0.25">
      <c r="A19" t="s">
        <v>1</v>
      </c>
      <c r="B19" t="s">
        <v>62</v>
      </c>
      <c r="C19" s="1">
        <v>332.536</v>
      </c>
      <c r="D19" s="1">
        <v>326.29199999999997</v>
      </c>
      <c r="E19" s="1">
        <v>320.81400000000002</v>
      </c>
    </row>
    <row r="20" spans="1:5" x14ac:dyDescent="0.25">
      <c r="A20" t="s">
        <v>2</v>
      </c>
      <c r="B20" t="s">
        <v>54</v>
      </c>
      <c r="C20" s="1">
        <v>1239.6780000000001</v>
      </c>
      <c r="D20" s="1">
        <v>1814.3190000000002</v>
      </c>
      <c r="E20" s="1">
        <v>1799.6980000000001</v>
      </c>
    </row>
    <row r="21" spans="1:5" x14ac:dyDescent="0.25">
      <c r="A21" t="s">
        <v>2</v>
      </c>
      <c r="B21" t="s">
        <v>55</v>
      </c>
      <c r="C21" s="1">
        <v>54.828000000000003</v>
      </c>
      <c r="D21" s="1">
        <v>30.934000000000001</v>
      </c>
      <c r="E21" s="1">
        <v>20.680999999999997</v>
      </c>
    </row>
    <row r="22" spans="1:5" x14ac:dyDescent="0.25">
      <c r="A22" t="s">
        <v>2</v>
      </c>
      <c r="B22" t="s">
        <v>56</v>
      </c>
      <c r="C22" s="1">
        <v>238.048</v>
      </c>
      <c r="D22" s="1">
        <v>261.05400000000003</v>
      </c>
      <c r="E22" s="1">
        <v>267.53500000000003</v>
      </c>
    </row>
    <row r="23" spans="1:5" x14ac:dyDescent="0.25">
      <c r="A23" t="s">
        <v>2</v>
      </c>
      <c r="B23" t="s">
        <v>57</v>
      </c>
      <c r="C23" s="1">
        <v>1375.2720000000002</v>
      </c>
      <c r="D23" s="1">
        <v>2106.3070000000002</v>
      </c>
      <c r="E23" s="1">
        <v>2087.9139999999998</v>
      </c>
    </row>
    <row r="24" spans="1:5" x14ac:dyDescent="0.25">
      <c r="A24" t="s">
        <v>2</v>
      </c>
      <c r="B24" t="s">
        <v>58</v>
      </c>
      <c r="C24" s="1">
        <v>292.87600040435791</v>
      </c>
      <c r="D24" s="1">
        <v>291.98800000000006</v>
      </c>
      <c r="E24" s="1">
        <v>288.21599999999995</v>
      </c>
    </row>
    <row r="25" spans="1:5" x14ac:dyDescent="0.25">
      <c r="A25" t="s">
        <v>2</v>
      </c>
      <c r="B25" t="s">
        <v>59</v>
      </c>
      <c r="C25" s="1">
        <v>103.66400000000002</v>
      </c>
      <c r="D25" s="1">
        <v>138.83500000000004</v>
      </c>
      <c r="E25" s="1">
        <v>126.28900000000002</v>
      </c>
    </row>
    <row r="26" spans="1:5" x14ac:dyDescent="0.25">
      <c r="A26" t="s">
        <v>2</v>
      </c>
      <c r="B26" t="s">
        <v>60</v>
      </c>
      <c r="C26" s="1">
        <v>184.84200000000001</v>
      </c>
      <c r="D26" s="1">
        <v>183.74800000000002</v>
      </c>
      <c r="E26" s="1">
        <v>172.38900000000001</v>
      </c>
    </row>
    <row r="27" spans="1:5" x14ac:dyDescent="0.25">
      <c r="A27" t="s">
        <v>2</v>
      </c>
      <c r="B27" t="s">
        <v>61</v>
      </c>
      <c r="C27" s="1">
        <v>17.718</v>
      </c>
      <c r="D27" s="1">
        <v>28.951999999999998</v>
      </c>
      <c r="E27" s="1">
        <v>26.839000000000002</v>
      </c>
    </row>
    <row r="28" spans="1:5" x14ac:dyDescent="0.25">
      <c r="A28" t="s">
        <v>2</v>
      </c>
      <c r="B28" t="s">
        <v>62</v>
      </c>
      <c r="C28" s="1">
        <v>306.22400000000005</v>
      </c>
      <c r="D28" s="1">
        <v>351.53499999999991</v>
      </c>
      <c r="E28" s="1">
        <v>325.51699999999994</v>
      </c>
    </row>
    <row r="29" spans="1:5" x14ac:dyDescent="0.25">
      <c r="A29" t="s">
        <v>3</v>
      </c>
      <c r="B29" t="s">
        <v>54</v>
      </c>
      <c r="C29" s="1">
        <v>0</v>
      </c>
      <c r="D29" s="1">
        <v>0</v>
      </c>
      <c r="E29" s="1">
        <v>0</v>
      </c>
    </row>
    <row r="30" spans="1:5" x14ac:dyDescent="0.25">
      <c r="A30" t="s">
        <v>3</v>
      </c>
      <c r="B30" t="s">
        <v>55</v>
      </c>
      <c r="C30" s="1">
        <v>0</v>
      </c>
      <c r="D30" s="1">
        <v>0</v>
      </c>
      <c r="E30" s="1">
        <v>0</v>
      </c>
    </row>
    <row r="31" spans="1:5" x14ac:dyDescent="0.25">
      <c r="A31" t="s">
        <v>3</v>
      </c>
      <c r="B31" t="s">
        <v>56</v>
      </c>
      <c r="C31" s="1">
        <v>0</v>
      </c>
      <c r="D31" s="1">
        <v>0</v>
      </c>
      <c r="E31" s="1">
        <v>0</v>
      </c>
    </row>
    <row r="32" spans="1:5" x14ac:dyDescent="0.25">
      <c r="A32" t="s">
        <v>3</v>
      </c>
      <c r="B32" t="s">
        <v>57</v>
      </c>
      <c r="C32" s="1">
        <v>0</v>
      </c>
      <c r="D32" s="1">
        <v>0</v>
      </c>
      <c r="E32" s="1">
        <v>0</v>
      </c>
    </row>
    <row r="33" spans="1:5" x14ac:dyDescent="0.25">
      <c r="A33" t="s">
        <v>3</v>
      </c>
      <c r="B33" t="s">
        <v>58</v>
      </c>
      <c r="C33" s="1">
        <v>0</v>
      </c>
      <c r="D33" s="1">
        <v>0</v>
      </c>
      <c r="E33" s="1">
        <v>0</v>
      </c>
    </row>
    <row r="34" spans="1:5" x14ac:dyDescent="0.25">
      <c r="A34" t="s">
        <v>3</v>
      </c>
      <c r="B34" t="s">
        <v>59</v>
      </c>
      <c r="C34" s="1">
        <v>0</v>
      </c>
      <c r="D34" s="1">
        <v>0</v>
      </c>
      <c r="E34" s="1">
        <v>0</v>
      </c>
    </row>
    <row r="35" spans="1:5" x14ac:dyDescent="0.25">
      <c r="A35" t="s">
        <v>3</v>
      </c>
      <c r="B35" t="s">
        <v>60</v>
      </c>
      <c r="C35" s="1">
        <v>0</v>
      </c>
      <c r="D35" s="1">
        <v>0</v>
      </c>
      <c r="E35" s="1">
        <v>0</v>
      </c>
    </row>
    <row r="36" spans="1:5" x14ac:dyDescent="0.25">
      <c r="A36" t="s">
        <v>3</v>
      </c>
      <c r="B36" t="s">
        <v>61</v>
      </c>
      <c r="C36" s="1">
        <v>0</v>
      </c>
      <c r="D36" s="1">
        <v>0</v>
      </c>
      <c r="E36" s="1">
        <v>0</v>
      </c>
    </row>
    <row r="37" spans="1:5" x14ac:dyDescent="0.25">
      <c r="A37" t="s">
        <v>3</v>
      </c>
      <c r="B37" t="s">
        <v>62</v>
      </c>
      <c r="C37" s="1">
        <v>0</v>
      </c>
      <c r="D37" s="1">
        <v>0</v>
      </c>
      <c r="E37" s="1">
        <v>0</v>
      </c>
    </row>
    <row r="38" spans="1:5" x14ac:dyDescent="0.25">
      <c r="A38" t="s">
        <v>4</v>
      </c>
      <c r="B38" t="s">
        <v>54</v>
      </c>
      <c r="C38" s="1">
        <v>2269.6880000000006</v>
      </c>
      <c r="D38" s="1">
        <v>3203.8580000000011</v>
      </c>
      <c r="E38" s="1">
        <v>3200.7870000000012</v>
      </c>
    </row>
    <row r="39" spans="1:5" x14ac:dyDescent="0.25">
      <c r="A39" t="s">
        <v>4</v>
      </c>
      <c r="B39" t="s">
        <v>55</v>
      </c>
      <c r="C39" s="1">
        <v>69.58899999999997</v>
      </c>
      <c r="D39" s="1">
        <v>69.945000000000022</v>
      </c>
      <c r="E39" s="1">
        <v>61.389000000000003</v>
      </c>
    </row>
    <row r="40" spans="1:5" x14ac:dyDescent="0.25">
      <c r="A40" t="s">
        <v>4</v>
      </c>
      <c r="B40" t="s">
        <v>56</v>
      </c>
      <c r="C40" s="1">
        <v>946.49800000000016</v>
      </c>
      <c r="D40" s="1">
        <v>362.50799999999998</v>
      </c>
      <c r="E40" s="1">
        <v>315.24900000000019</v>
      </c>
    </row>
    <row r="41" spans="1:5" x14ac:dyDescent="0.25">
      <c r="A41" t="s">
        <v>4</v>
      </c>
      <c r="B41" t="s">
        <v>57</v>
      </c>
      <c r="C41" s="1">
        <v>2547.2290000000007</v>
      </c>
      <c r="D41" s="1">
        <v>3636.3109999999992</v>
      </c>
      <c r="E41" s="1">
        <v>3577.4250000000006</v>
      </c>
    </row>
    <row r="42" spans="1:5" x14ac:dyDescent="0.25">
      <c r="A42" t="s">
        <v>4</v>
      </c>
      <c r="B42" t="s">
        <v>58</v>
      </c>
      <c r="C42" s="1">
        <v>1016.0869993064553</v>
      </c>
      <c r="D42" s="1">
        <v>432.45300000000003</v>
      </c>
      <c r="E42" s="1">
        <v>376.63800000000003</v>
      </c>
    </row>
    <row r="43" spans="1:5" x14ac:dyDescent="0.25">
      <c r="A43" t="s">
        <v>4</v>
      </c>
      <c r="B43" t="s">
        <v>59</v>
      </c>
      <c r="C43" s="1">
        <v>161.15899999999993</v>
      </c>
      <c r="D43" s="1">
        <v>264.26000000000005</v>
      </c>
      <c r="E43" s="1">
        <v>235.08499999999989</v>
      </c>
    </row>
    <row r="44" spans="1:5" x14ac:dyDescent="0.25">
      <c r="A44" t="s">
        <v>4</v>
      </c>
      <c r="B44" t="s">
        <v>60</v>
      </c>
      <c r="C44" s="1">
        <v>402.57999999999993</v>
      </c>
      <c r="D44" s="1">
        <v>386.41399999999993</v>
      </c>
      <c r="E44" s="1">
        <v>329.36199999999997</v>
      </c>
    </row>
    <row r="45" spans="1:5" x14ac:dyDescent="0.25">
      <c r="A45" t="s">
        <v>4</v>
      </c>
      <c r="B45" t="s">
        <v>61</v>
      </c>
      <c r="C45" s="1">
        <v>90.998999999999967</v>
      </c>
      <c r="D45" s="1">
        <v>93.635999999999967</v>
      </c>
      <c r="E45" s="1">
        <v>73.487999999999985</v>
      </c>
    </row>
    <row r="46" spans="1:5" x14ac:dyDescent="0.25">
      <c r="A46" t="s">
        <v>4</v>
      </c>
      <c r="B46" t="s">
        <v>62</v>
      </c>
      <c r="C46" s="1">
        <v>654.73800000000017</v>
      </c>
      <c r="D46" s="1">
        <v>744.31</v>
      </c>
      <c r="E46" s="1">
        <v>637.93500000000029</v>
      </c>
    </row>
    <row r="47" spans="1:5" x14ac:dyDescent="0.25">
      <c r="A47" t="s">
        <v>5</v>
      </c>
      <c r="B47" t="s">
        <v>54</v>
      </c>
      <c r="C47" s="1">
        <v>1201.1820000000002</v>
      </c>
      <c r="D47" s="1">
        <v>2236.15</v>
      </c>
      <c r="E47" s="1">
        <v>2286.77</v>
      </c>
    </row>
    <row r="48" spans="1:5" x14ac:dyDescent="0.25">
      <c r="A48" t="s">
        <v>5</v>
      </c>
      <c r="B48" t="s">
        <v>55</v>
      </c>
      <c r="C48" s="1">
        <v>45.161000000000001</v>
      </c>
      <c r="D48" s="1">
        <v>38.886000000000003</v>
      </c>
      <c r="E48" s="1">
        <v>24.204000000000001</v>
      </c>
    </row>
    <row r="49" spans="1:5" x14ac:dyDescent="0.25">
      <c r="A49" t="s">
        <v>5</v>
      </c>
      <c r="B49" t="s">
        <v>56</v>
      </c>
      <c r="C49" s="1">
        <v>203.59699999999998</v>
      </c>
      <c r="D49" s="1">
        <v>245.13500000000002</v>
      </c>
      <c r="E49" s="1">
        <v>224.50399999999999</v>
      </c>
    </row>
    <row r="50" spans="1:5" x14ac:dyDescent="0.25">
      <c r="A50" t="s">
        <v>5</v>
      </c>
      <c r="B50" t="s">
        <v>57</v>
      </c>
      <c r="C50" s="1">
        <v>1393.3920000000001</v>
      </c>
      <c r="D50" s="1">
        <v>2520.1709999999998</v>
      </c>
      <c r="E50" s="1">
        <v>2535.4779999999996</v>
      </c>
    </row>
    <row r="51" spans="1:5" x14ac:dyDescent="0.25">
      <c r="A51" t="s">
        <v>5</v>
      </c>
      <c r="B51" t="s">
        <v>58</v>
      </c>
      <c r="C51" s="1">
        <v>248.75799960643053</v>
      </c>
      <c r="D51" s="1">
        <v>284.02099999999996</v>
      </c>
      <c r="E51" s="1">
        <v>248.708</v>
      </c>
    </row>
    <row r="52" spans="1:5" x14ac:dyDescent="0.25">
      <c r="A52" t="s">
        <v>5</v>
      </c>
      <c r="B52" t="s">
        <v>59</v>
      </c>
      <c r="C52" s="1">
        <v>110.72699999999999</v>
      </c>
      <c r="D52" s="1">
        <v>106.23199999999999</v>
      </c>
      <c r="E52" s="1">
        <v>117.47799999999999</v>
      </c>
    </row>
    <row r="53" spans="1:5" x14ac:dyDescent="0.25">
      <c r="A53" t="s">
        <v>5</v>
      </c>
      <c r="B53" t="s">
        <v>60</v>
      </c>
      <c r="C53" s="1">
        <v>254.06</v>
      </c>
      <c r="D53" s="1">
        <v>283.62400000000002</v>
      </c>
      <c r="E53" s="1">
        <v>259.10000000000014</v>
      </c>
    </row>
    <row r="54" spans="1:5" x14ac:dyDescent="0.25">
      <c r="A54" t="s">
        <v>5</v>
      </c>
      <c r="B54" t="s">
        <v>61</v>
      </c>
      <c r="C54" s="1">
        <v>31.810999999999996</v>
      </c>
      <c r="D54" s="1">
        <v>37.045000000000002</v>
      </c>
      <c r="E54" s="1">
        <v>21.135999999999999</v>
      </c>
    </row>
    <row r="55" spans="1:5" x14ac:dyDescent="0.25">
      <c r="A55" t="s">
        <v>5</v>
      </c>
      <c r="B55" t="s">
        <v>62</v>
      </c>
      <c r="C55" s="1">
        <v>396.5979999999999</v>
      </c>
      <c r="D55" s="1">
        <v>426.90100000000007</v>
      </c>
      <c r="E55" s="1">
        <v>397.71399999999994</v>
      </c>
    </row>
    <row r="56" spans="1:5" x14ac:dyDescent="0.25">
      <c r="A56" t="s">
        <v>6</v>
      </c>
      <c r="B56" t="s">
        <v>54</v>
      </c>
      <c r="C56" s="1">
        <v>441.50600000000009</v>
      </c>
      <c r="D56" s="1">
        <v>576.53999999999985</v>
      </c>
      <c r="E56" s="1">
        <v>583.78899999999999</v>
      </c>
    </row>
    <row r="57" spans="1:5" x14ac:dyDescent="0.25">
      <c r="A57" t="s">
        <v>6</v>
      </c>
      <c r="B57" t="s">
        <v>55</v>
      </c>
      <c r="C57" s="1">
        <v>5.2259999999999991</v>
      </c>
      <c r="D57" s="1">
        <v>16.431000000000001</v>
      </c>
      <c r="E57" s="1">
        <v>14.404999999999998</v>
      </c>
    </row>
    <row r="58" spans="1:5" x14ac:dyDescent="0.25">
      <c r="A58" t="s">
        <v>6</v>
      </c>
      <c r="B58" t="s">
        <v>56</v>
      </c>
      <c r="C58" s="1">
        <v>739.96299999999985</v>
      </c>
      <c r="D58" s="1">
        <v>77.012</v>
      </c>
      <c r="E58" s="1">
        <v>76.415000000000006</v>
      </c>
    </row>
    <row r="59" spans="1:5" x14ac:dyDescent="0.25">
      <c r="A59" t="s">
        <v>6</v>
      </c>
      <c r="B59" t="s">
        <v>57</v>
      </c>
      <c r="C59" s="1">
        <v>519.58499999999992</v>
      </c>
      <c r="D59" s="1">
        <v>669.98300000000006</v>
      </c>
      <c r="E59" s="1">
        <v>674.60900000000015</v>
      </c>
    </row>
    <row r="60" spans="1:5" x14ac:dyDescent="0.25">
      <c r="A60" t="s">
        <v>6</v>
      </c>
      <c r="B60" t="s">
        <v>58</v>
      </c>
      <c r="C60" s="1">
        <v>745.18899899348617</v>
      </c>
      <c r="D60" s="1">
        <v>93.443000000000026</v>
      </c>
      <c r="E60" s="1">
        <v>90.820000000000007</v>
      </c>
    </row>
    <row r="61" spans="1:5" x14ac:dyDescent="0.25">
      <c r="A61" t="s">
        <v>6</v>
      </c>
      <c r="B61" t="s">
        <v>59</v>
      </c>
      <c r="C61" s="1">
        <v>32.524000000000008</v>
      </c>
      <c r="D61" s="1">
        <v>38.921000000000006</v>
      </c>
      <c r="E61" s="1">
        <v>39.781999999999996</v>
      </c>
    </row>
    <row r="62" spans="1:5" x14ac:dyDescent="0.25">
      <c r="A62" t="s">
        <v>6</v>
      </c>
      <c r="B62" t="s">
        <v>60</v>
      </c>
      <c r="C62" s="1">
        <v>57.871000000000016</v>
      </c>
      <c r="D62" s="1">
        <v>54.968000000000004</v>
      </c>
      <c r="E62" s="1">
        <v>51.056999999999995</v>
      </c>
    </row>
    <row r="63" spans="1:5" x14ac:dyDescent="0.25">
      <c r="A63" t="s">
        <v>6</v>
      </c>
      <c r="B63" t="s">
        <v>61</v>
      </c>
      <c r="C63" s="1">
        <v>8.9529999999999994</v>
      </c>
      <c r="D63" s="1">
        <v>11.275000000000002</v>
      </c>
      <c r="E63" s="1">
        <v>10.433</v>
      </c>
    </row>
    <row r="64" spans="1:5" x14ac:dyDescent="0.25">
      <c r="A64" t="s">
        <v>6</v>
      </c>
      <c r="B64" t="s">
        <v>62</v>
      </c>
      <c r="C64" s="1">
        <v>99.347999999999999</v>
      </c>
      <c r="D64" s="1">
        <v>105.164</v>
      </c>
      <c r="E64" s="1">
        <v>101.27200000000002</v>
      </c>
    </row>
    <row r="65" spans="1:5" x14ac:dyDescent="0.25">
      <c r="A65" t="s">
        <v>7</v>
      </c>
      <c r="B65" t="s">
        <v>54</v>
      </c>
      <c r="C65" s="1">
        <v>683.02700000000004</v>
      </c>
      <c r="D65" s="1">
        <v>966.3000000000003</v>
      </c>
      <c r="E65" s="1">
        <v>980.40100000000018</v>
      </c>
    </row>
    <row r="66" spans="1:5" x14ac:dyDescent="0.25">
      <c r="A66" t="s">
        <v>7</v>
      </c>
      <c r="B66" t="s">
        <v>55</v>
      </c>
      <c r="C66" s="1">
        <v>14.891999999999999</v>
      </c>
      <c r="D66" s="1">
        <v>15.793999999999999</v>
      </c>
      <c r="E66" s="1">
        <v>12.511000000000001</v>
      </c>
    </row>
    <row r="67" spans="1:5" x14ac:dyDescent="0.25">
      <c r="A67" t="s">
        <v>7</v>
      </c>
      <c r="B67" t="s">
        <v>56</v>
      </c>
      <c r="C67" s="1">
        <v>107.19599999999998</v>
      </c>
      <c r="D67" s="1">
        <v>124.80999999999999</v>
      </c>
      <c r="E67" s="1">
        <v>113.57799999999999</v>
      </c>
    </row>
    <row r="68" spans="1:5" x14ac:dyDescent="0.25">
      <c r="A68" t="s">
        <v>7</v>
      </c>
      <c r="B68" t="s">
        <v>57</v>
      </c>
      <c r="C68" s="1">
        <v>832.89000000000021</v>
      </c>
      <c r="D68" s="1">
        <v>1106.9040000000002</v>
      </c>
      <c r="E68" s="1">
        <v>1106.4900000000002</v>
      </c>
    </row>
    <row r="69" spans="1:5" x14ac:dyDescent="0.25">
      <c r="A69" t="s">
        <v>7</v>
      </c>
      <c r="B69" t="s">
        <v>58</v>
      </c>
      <c r="C69" s="1">
        <v>122.08799883723259</v>
      </c>
      <c r="D69" s="1">
        <v>140.60400000000001</v>
      </c>
      <c r="E69" s="1">
        <v>126.089</v>
      </c>
    </row>
    <row r="70" spans="1:5" x14ac:dyDescent="0.25">
      <c r="A70" t="s">
        <v>7</v>
      </c>
      <c r="B70" t="s">
        <v>59</v>
      </c>
      <c r="C70" s="1">
        <v>51.957999999999984</v>
      </c>
      <c r="D70" s="1">
        <v>77.244000000000014</v>
      </c>
      <c r="E70" s="1">
        <v>87.335999999999999</v>
      </c>
    </row>
    <row r="71" spans="1:5" x14ac:dyDescent="0.25">
      <c r="A71" t="s">
        <v>7</v>
      </c>
      <c r="B71" t="s">
        <v>60</v>
      </c>
      <c r="C71" s="1">
        <v>132.09499999999997</v>
      </c>
      <c r="D71" s="1">
        <v>121.09899999999998</v>
      </c>
      <c r="E71" s="1">
        <v>116.255</v>
      </c>
    </row>
    <row r="72" spans="1:5" x14ac:dyDescent="0.25">
      <c r="A72" t="s">
        <v>7</v>
      </c>
      <c r="B72" t="s">
        <v>61</v>
      </c>
      <c r="C72" s="1">
        <v>35.173000000000002</v>
      </c>
      <c r="D72" s="1">
        <v>23.555</v>
      </c>
      <c r="E72" s="1">
        <v>9.8950000000000014</v>
      </c>
    </row>
    <row r="73" spans="1:5" x14ac:dyDescent="0.25">
      <c r="A73" t="s">
        <v>7</v>
      </c>
      <c r="B73" t="s">
        <v>62</v>
      </c>
      <c r="C73" s="1">
        <v>219.22599999999994</v>
      </c>
      <c r="D73" s="1">
        <v>221.898</v>
      </c>
      <c r="E73" s="1">
        <v>213.48600000000005</v>
      </c>
    </row>
    <row r="74" spans="1:5" x14ac:dyDescent="0.25">
      <c r="A74" t="s">
        <v>8</v>
      </c>
      <c r="B74" t="s">
        <v>54</v>
      </c>
      <c r="C74" s="1">
        <v>1833.6949999999997</v>
      </c>
      <c r="D74" s="1">
        <v>3091.0460000000003</v>
      </c>
      <c r="E74" s="1">
        <v>3098.415</v>
      </c>
    </row>
    <row r="75" spans="1:5" x14ac:dyDescent="0.25">
      <c r="A75" t="s">
        <v>8</v>
      </c>
      <c r="B75" t="s">
        <v>55</v>
      </c>
      <c r="C75" s="1">
        <v>30.876000000000001</v>
      </c>
      <c r="D75" s="1">
        <v>89.109000000000009</v>
      </c>
      <c r="E75" s="1">
        <v>23.927</v>
      </c>
    </row>
    <row r="76" spans="1:5" x14ac:dyDescent="0.25">
      <c r="A76" t="s">
        <v>8</v>
      </c>
      <c r="B76" t="s">
        <v>56</v>
      </c>
      <c r="C76" s="1">
        <v>482.82899999999995</v>
      </c>
      <c r="D76" s="1">
        <v>770.77600000000018</v>
      </c>
      <c r="E76" s="1">
        <v>702.38799999999981</v>
      </c>
    </row>
    <row r="77" spans="1:5" x14ac:dyDescent="0.25">
      <c r="A77" t="s">
        <v>8</v>
      </c>
      <c r="B77" t="s">
        <v>57</v>
      </c>
      <c r="C77" s="1">
        <v>2391.9630000000002</v>
      </c>
      <c r="D77" s="1">
        <v>3950.9309999999996</v>
      </c>
      <c r="E77" s="1">
        <v>3824.73</v>
      </c>
    </row>
    <row r="78" spans="1:5" x14ac:dyDescent="0.25">
      <c r="A78" t="s">
        <v>8</v>
      </c>
      <c r="B78" t="s">
        <v>58</v>
      </c>
      <c r="C78" s="1">
        <v>513.70499588549137</v>
      </c>
      <c r="D78" s="1">
        <v>859.8850000000001</v>
      </c>
      <c r="E78" s="1">
        <v>726.31499999999994</v>
      </c>
    </row>
    <row r="79" spans="1:5" x14ac:dyDescent="0.25">
      <c r="A79" t="s">
        <v>8</v>
      </c>
      <c r="B79" t="s">
        <v>59</v>
      </c>
      <c r="C79" s="1">
        <v>62.615000000000002</v>
      </c>
      <c r="D79" s="1">
        <v>76.439000000000021</v>
      </c>
      <c r="E79" s="1">
        <v>82.881</v>
      </c>
    </row>
    <row r="80" spans="1:5" x14ac:dyDescent="0.25">
      <c r="A80" t="s">
        <v>8</v>
      </c>
      <c r="B80" t="s">
        <v>60</v>
      </c>
      <c r="C80" s="1">
        <v>229.76399999999998</v>
      </c>
      <c r="D80" s="1">
        <v>219.60899999999998</v>
      </c>
      <c r="E80" s="1">
        <v>212.70799999999994</v>
      </c>
    </row>
    <row r="81" spans="1:5" x14ac:dyDescent="0.25">
      <c r="A81" t="s">
        <v>8</v>
      </c>
      <c r="B81" t="s">
        <v>61</v>
      </c>
      <c r="C81" s="1">
        <v>40.156999999999996</v>
      </c>
      <c r="D81" s="1">
        <v>30.244</v>
      </c>
      <c r="E81" s="1">
        <v>25.224999999999998</v>
      </c>
    </row>
    <row r="82" spans="1:5" x14ac:dyDescent="0.25">
      <c r="A82" t="s">
        <v>8</v>
      </c>
      <c r="B82" t="s">
        <v>62</v>
      </c>
      <c r="C82" s="1">
        <v>332.53600000000006</v>
      </c>
      <c r="D82" s="1">
        <v>326.29199999999992</v>
      </c>
      <c r="E82" s="1">
        <v>320.81399999999996</v>
      </c>
    </row>
    <row r="83" spans="1:5" x14ac:dyDescent="0.25">
      <c r="A83" t="s">
        <v>9</v>
      </c>
      <c r="B83" t="s">
        <v>54</v>
      </c>
      <c r="C83" s="1">
        <v>162.524</v>
      </c>
      <c r="D83" s="1">
        <v>395.96</v>
      </c>
      <c r="E83" s="1">
        <v>392.24800000000005</v>
      </c>
    </row>
    <row r="84" spans="1:5" x14ac:dyDescent="0.25">
      <c r="A84" t="s">
        <v>9</v>
      </c>
      <c r="B84" t="s">
        <v>55</v>
      </c>
      <c r="C84" s="1">
        <v>6.7890000000000006</v>
      </c>
      <c r="D84" s="1">
        <v>1.5010000000000001</v>
      </c>
      <c r="E84" s="1">
        <v>1.9500000000000002</v>
      </c>
    </row>
    <row r="85" spans="1:5" x14ac:dyDescent="0.25">
      <c r="A85" t="s">
        <v>9</v>
      </c>
      <c r="B85" t="s">
        <v>56</v>
      </c>
      <c r="C85" s="1">
        <v>39.064</v>
      </c>
      <c r="D85" s="1">
        <v>33.349000000000004</v>
      </c>
      <c r="E85" s="1">
        <v>33.949000000000005</v>
      </c>
    </row>
    <row r="86" spans="1:5" x14ac:dyDescent="0.25">
      <c r="A86" t="s">
        <v>9</v>
      </c>
      <c r="B86" t="s">
        <v>57</v>
      </c>
      <c r="C86" s="1">
        <v>198.87099999999998</v>
      </c>
      <c r="D86" s="1">
        <v>430.81</v>
      </c>
      <c r="E86" s="1">
        <v>428.14699999999999</v>
      </c>
    </row>
    <row r="87" spans="1:5" x14ac:dyDescent="0.25">
      <c r="A87" t="s">
        <v>9</v>
      </c>
      <c r="B87" t="s">
        <v>58</v>
      </c>
      <c r="C87" s="1">
        <v>45.853000104427338</v>
      </c>
      <c r="D87" s="1">
        <v>34.85</v>
      </c>
      <c r="E87" s="1">
        <v>35.899000000000001</v>
      </c>
    </row>
    <row r="88" spans="1:5" x14ac:dyDescent="0.25">
      <c r="A88" t="s">
        <v>9</v>
      </c>
      <c r="B88" t="s">
        <v>59</v>
      </c>
      <c r="C88" s="1">
        <v>38.081999999999994</v>
      </c>
      <c r="D88" s="1">
        <v>36.636999999999993</v>
      </c>
      <c r="E88" s="1">
        <v>34.698999999999998</v>
      </c>
    </row>
    <row r="89" spans="1:5" x14ac:dyDescent="0.25">
      <c r="A89" t="s">
        <v>9</v>
      </c>
      <c r="B89" t="s">
        <v>60</v>
      </c>
      <c r="C89" s="1">
        <v>30.926000000000002</v>
      </c>
      <c r="D89" s="1">
        <v>31.568999999999996</v>
      </c>
      <c r="E89" s="1">
        <v>29.704000000000001</v>
      </c>
    </row>
    <row r="90" spans="1:5" x14ac:dyDescent="0.25">
      <c r="A90" t="s">
        <v>9</v>
      </c>
      <c r="B90" t="s">
        <v>61</v>
      </c>
      <c r="C90" s="1">
        <v>6.9320000000000004</v>
      </c>
      <c r="D90" s="1">
        <v>8.8859999999999992</v>
      </c>
      <c r="E90" s="1">
        <v>9.2919999999999998</v>
      </c>
    </row>
    <row r="91" spans="1:5" x14ac:dyDescent="0.25">
      <c r="A91" t="s">
        <v>9</v>
      </c>
      <c r="B91" t="s">
        <v>62</v>
      </c>
      <c r="C91" s="1">
        <v>75.94</v>
      </c>
      <c r="D91" s="1">
        <v>77.091999999999985</v>
      </c>
      <c r="E91" s="1">
        <v>73.694999999999993</v>
      </c>
    </row>
    <row r="92" spans="1:5" x14ac:dyDescent="0.25">
      <c r="A92" t="s">
        <v>10</v>
      </c>
      <c r="B92" t="s">
        <v>54</v>
      </c>
      <c r="C92" s="1">
        <v>837.83500000000015</v>
      </c>
      <c r="D92" s="1">
        <v>1155.6899999999996</v>
      </c>
      <c r="E92" s="1">
        <v>1152.4769999999999</v>
      </c>
    </row>
    <row r="93" spans="1:5" x14ac:dyDescent="0.25">
      <c r="A93" t="s">
        <v>10</v>
      </c>
      <c r="B93" t="s">
        <v>55</v>
      </c>
      <c r="C93" s="1">
        <v>40.82200000000001</v>
      </c>
      <c r="D93" s="1">
        <v>24.911000000000001</v>
      </c>
      <c r="E93" s="1">
        <v>15.384</v>
      </c>
    </row>
    <row r="94" spans="1:5" x14ac:dyDescent="0.25">
      <c r="A94" t="s">
        <v>10</v>
      </c>
      <c r="B94" t="s">
        <v>56</v>
      </c>
      <c r="C94" s="1">
        <v>95.361000000000004</v>
      </c>
      <c r="D94" s="1">
        <v>144.24199999999996</v>
      </c>
      <c r="E94" s="1">
        <v>137.57300000000001</v>
      </c>
    </row>
    <row r="95" spans="1:5" x14ac:dyDescent="0.25">
      <c r="A95" t="s">
        <v>10</v>
      </c>
      <c r="B95" t="s">
        <v>57</v>
      </c>
      <c r="C95" s="1">
        <v>809.99600000000009</v>
      </c>
      <c r="D95" s="1">
        <v>1324.8430000000001</v>
      </c>
      <c r="E95" s="1">
        <v>1305.434</v>
      </c>
    </row>
    <row r="96" spans="1:5" x14ac:dyDescent="0.25">
      <c r="A96" t="s">
        <v>10</v>
      </c>
      <c r="B96" t="s">
        <v>58</v>
      </c>
      <c r="C96" s="1">
        <v>136.18300119042397</v>
      </c>
      <c r="D96" s="1">
        <v>169.15299999999996</v>
      </c>
      <c r="E96" s="1">
        <v>152.95699999999999</v>
      </c>
    </row>
    <row r="97" spans="1:5" x14ac:dyDescent="0.25">
      <c r="A97" t="s">
        <v>10</v>
      </c>
      <c r="B97" t="s">
        <v>59</v>
      </c>
      <c r="C97" s="1">
        <v>49.242999999999988</v>
      </c>
      <c r="D97" s="1">
        <v>94.242000000000033</v>
      </c>
      <c r="E97" s="1">
        <v>84.509000000000029</v>
      </c>
    </row>
    <row r="98" spans="1:5" x14ac:dyDescent="0.25">
      <c r="A98" t="s">
        <v>10</v>
      </c>
      <c r="B98" t="s">
        <v>60</v>
      </c>
      <c r="C98" s="1">
        <v>120.524</v>
      </c>
      <c r="D98" s="1">
        <v>139.93700000000001</v>
      </c>
      <c r="E98" s="1">
        <v>119.17599999999996</v>
      </c>
    </row>
    <row r="99" spans="1:5" x14ac:dyDescent="0.25">
      <c r="A99" t="s">
        <v>10</v>
      </c>
      <c r="B99" t="s">
        <v>61</v>
      </c>
      <c r="C99" s="1">
        <v>12.796000000000001</v>
      </c>
      <c r="D99" s="1">
        <v>28.213999999999992</v>
      </c>
      <c r="E99" s="1">
        <v>26.472999999999999</v>
      </c>
    </row>
    <row r="100" spans="1:5" x14ac:dyDescent="0.25">
      <c r="A100" t="s">
        <v>10</v>
      </c>
      <c r="B100" t="s">
        <v>62</v>
      </c>
      <c r="C100" s="1">
        <v>182.56300000000005</v>
      </c>
      <c r="D100" s="1">
        <v>262.39300000000003</v>
      </c>
      <c r="E100" s="1">
        <v>230.15800000000004</v>
      </c>
    </row>
    <row r="101" spans="1:5" x14ac:dyDescent="0.25">
      <c r="A101" t="s">
        <v>11</v>
      </c>
      <c r="B101" t="s">
        <v>54</v>
      </c>
      <c r="C101" s="1">
        <v>959.30999999999983</v>
      </c>
      <c r="D101" s="1">
        <v>1617.5810000000004</v>
      </c>
      <c r="E101" s="1">
        <v>1604.3069999999996</v>
      </c>
    </row>
    <row r="102" spans="1:5" x14ac:dyDescent="0.25">
      <c r="A102" t="s">
        <v>11</v>
      </c>
      <c r="B102" t="s">
        <v>55</v>
      </c>
      <c r="C102" s="1">
        <v>63.132000000000005</v>
      </c>
      <c r="D102" s="1">
        <v>39.032999999999987</v>
      </c>
      <c r="E102" s="1">
        <v>29.137000000000004</v>
      </c>
    </row>
    <row r="103" spans="1:5" x14ac:dyDescent="0.25">
      <c r="A103" t="s">
        <v>11</v>
      </c>
      <c r="B103" t="s">
        <v>56</v>
      </c>
      <c r="C103" s="1">
        <v>114.107</v>
      </c>
      <c r="D103" s="1">
        <v>162.55999999999997</v>
      </c>
      <c r="E103" s="1">
        <v>122.581</v>
      </c>
    </row>
    <row r="104" spans="1:5" x14ac:dyDescent="0.25">
      <c r="A104" t="s">
        <v>11</v>
      </c>
      <c r="B104" t="s">
        <v>57</v>
      </c>
      <c r="C104" s="1">
        <v>1048.4929999999999</v>
      </c>
      <c r="D104" s="1">
        <v>1819.1740000000002</v>
      </c>
      <c r="E104" s="1">
        <v>1756.0249999999994</v>
      </c>
    </row>
    <row r="105" spans="1:5" x14ac:dyDescent="0.25">
      <c r="A105" t="s">
        <v>11</v>
      </c>
      <c r="B105" t="s">
        <v>58</v>
      </c>
      <c r="C105" s="1">
        <v>177.23899928666651</v>
      </c>
      <c r="D105" s="1">
        <v>201.59300000000002</v>
      </c>
      <c r="E105" s="1">
        <v>151.71799999999996</v>
      </c>
    </row>
    <row r="106" spans="1:5" x14ac:dyDescent="0.25">
      <c r="A106" t="s">
        <v>11</v>
      </c>
      <c r="B106" t="s">
        <v>59</v>
      </c>
      <c r="C106" s="1">
        <v>71.057000000000002</v>
      </c>
      <c r="D106" s="1">
        <v>102.89699999999996</v>
      </c>
      <c r="E106" s="1">
        <v>76.77</v>
      </c>
    </row>
    <row r="107" spans="1:5" x14ac:dyDescent="0.25">
      <c r="A107" t="s">
        <v>11</v>
      </c>
      <c r="B107" t="s">
        <v>60</v>
      </c>
      <c r="C107" s="1">
        <v>169.82799999999995</v>
      </c>
      <c r="D107" s="1">
        <v>179.21800000000005</v>
      </c>
      <c r="E107" s="1">
        <v>144.01000000000008</v>
      </c>
    </row>
    <row r="108" spans="1:5" x14ac:dyDescent="0.25">
      <c r="A108" t="s">
        <v>11</v>
      </c>
      <c r="B108" t="s">
        <v>61</v>
      </c>
      <c r="C108" s="1">
        <v>57.147000000000006</v>
      </c>
      <c r="D108" s="1">
        <v>49.920000000000016</v>
      </c>
      <c r="E108" s="1">
        <v>42.624000000000002</v>
      </c>
    </row>
    <row r="109" spans="1:5" x14ac:dyDescent="0.25">
      <c r="A109" t="s">
        <v>11</v>
      </c>
      <c r="B109" t="s">
        <v>62</v>
      </c>
      <c r="C109" s="1">
        <v>298.0320000000001</v>
      </c>
      <c r="D109" s="1">
        <v>332.03500000000003</v>
      </c>
      <c r="E109" s="1">
        <v>263.40399999999994</v>
      </c>
    </row>
    <row r="110" spans="1:5" x14ac:dyDescent="0.25">
      <c r="A110" t="s">
        <v>12</v>
      </c>
      <c r="B110" t="s">
        <v>54</v>
      </c>
      <c r="C110" s="1">
        <v>587.11400000000015</v>
      </c>
      <c r="D110" s="1">
        <v>923.82799999999997</v>
      </c>
      <c r="E110" s="1">
        <v>982.9649999999998</v>
      </c>
    </row>
    <row r="111" spans="1:5" x14ac:dyDescent="0.25">
      <c r="A111" t="s">
        <v>12</v>
      </c>
      <c r="B111" t="s">
        <v>55</v>
      </c>
      <c r="C111" s="1">
        <v>10.481</v>
      </c>
      <c r="D111" s="1">
        <v>14.48</v>
      </c>
      <c r="E111" s="1">
        <v>12.180999999999997</v>
      </c>
    </row>
    <row r="112" spans="1:5" x14ac:dyDescent="0.25">
      <c r="A112" t="s">
        <v>12</v>
      </c>
      <c r="B112" t="s">
        <v>56</v>
      </c>
      <c r="C112" s="1">
        <v>59.04</v>
      </c>
      <c r="D112" s="1">
        <v>74.682999999999993</v>
      </c>
      <c r="E112" s="1">
        <v>67.603999999999999</v>
      </c>
    </row>
    <row r="113" spans="1:5" x14ac:dyDescent="0.25">
      <c r="A113" t="s">
        <v>12</v>
      </c>
      <c r="B113" t="s">
        <v>57</v>
      </c>
      <c r="C113" s="1">
        <v>647.10700000000008</v>
      </c>
      <c r="D113" s="1">
        <v>1012.991</v>
      </c>
      <c r="E113" s="1">
        <v>1062.75</v>
      </c>
    </row>
    <row r="114" spans="1:5" x14ac:dyDescent="0.25">
      <c r="A114" t="s">
        <v>12</v>
      </c>
      <c r="B114" t="s">
        <v>58</v>
      </c>
      <c r="C114" s="1">
        <v>69.521000456064939</v>
      </c>
      <c r="D114" s="1">
        <v>89.163000000000011</v>
      </c>
      <c r="E114" s="1">
        <v>79.785000000000025</v>
      </c>
    </row>
    <row r="115" spans="1:5" x14ac:dyDescent="0.25">
      <c r="A115" t="s">
        <v>12</v>
      </c>
      <c r="B115" t="s">
        <v>59</v>
      </c>
      <c r="C115" s="1">
        <v>36.871000000000002</v>
      </c>
      <c r="D115" s="1">
        <v>58.926000000000009</v>
      </c>
      <c r="E115" s="1">
        <v>61.461000000000006</v>
      </c>
    </row>
    <row r="116" spans="1:5" x14ac:dyDescent="0.25">
      <c r="A116" t="s">
        <v>12</v>
      </c>
      <c r="B116" t="s">
        <v>60</v>
      </c>
      <c r="C116" s="1">
        <v>124.997</v>
      </c>
      <c r="D116" s="1">
        <v>141.98400000000001</v>
      </c>
      <c r="E116" s="1">
        <v>119.56799999999998</v>
      </c>
    </row>
    <row r="117" spans="1:5" x14ac:dyDescent="0.25">
      <c r="A117" t="s">
        <v>12</v>
      </c>
      <c r="B117" t="s">
        <v>61</v>
      </c>
      <c r="C117" s="1">
        <v>10.783000000000001</v>
      </c>
      <c r="D117" s="1">
        <v>19.426000000000002</v>
      </c>
      <c r="E117" s="1">
        <v>12.727999999999998</v>
      </c>
    </row>
    <row r="118" spans="1:5" x14ac:dyDescent="0.25">
      <c r="A118" t="s">
        <v>12</v>
      </c>
      <c r="B118" t="s">
        <v>62</v>
      </c>
      <c r="C118" s="1">
        <v>172.65100000000001</v>
      </c>
      <c r="D118" s="1">
        <v>220.33600000000007</v>
      </c>
      <c r="E118" s="1">
        <v>193.75700000000003</v>
      </c>
    </row>
    <row r="119" spans="1:5" x14ac:dyDescent="0.25">
      <c r="A119" t="s">
        <v>13</v>
      </c>
      <c r="B119" t="s">
        <v>54</v>
      </c>
      <c r="C119" s="1">
        <v>624.62599999999998</v>
      </c>
      <c r="D119" s="1">
        <v>845.14700000000028</v>
      </c>
      <c r="E119" s="1">
        <v>828.77400000000011</v>
      </c>
    </row>
    <row r="120" spans="1:5" x14ac:dyDescent="0.25">
      <c r="A120" t="s">
        <v>13</v>
      </c>
      <c r="B120" t="s">
        <v>55</v>
      </c>
      <c r="C120" s="1">
        <v>5.0659999999999998</v>
      </c>
      <c r="D120" s="1">
        <v>8.3810000000000002</v>
      </c>
      <c r="E120" s="1">
        <v>6.37</v>
      </c>
    </row>
    <row r="121" spans="1:5" x14ac:dyDescent="0.25">
      <c r="A121" t="s">
        <v>13</v>
      </c>
      <c r="B121" t="s">
        <v>56</v>
      </c>
      <c r="C121" s="1">
        <v>102.84399999999999</v>
      </c>
      <c r="D121" s="1">
        <v>125.202</v>
      </c>
      <c r="E121" s="1">
        <v>130.08700000000002</v>
      </c>
    </row>
    <row r="122" spans="1:5" x14ac:dyDescent="0.25">
      <c r="A122" t="s">
        <v>13</v>
      </c>
      <c r="B122" t="s">
        <v>57</v>
      </c>
      <c r="C122" s="1">
        <v>693.0139999999999</v>
      </c>
      <c r="D122" s="1">
        <v>978.73000000000025</v>
      </c>
      <c r="E122" s="1">
        <v>965.23099999999977</v>
      </c>
    </row>
    <row r="123" spans="1:5" x14ac:dyDescent="0.25">
      <c r="A123" t="s">
        <v>13</v>
      </c>
      <c r="B123" t="s">
        <v>58</v>
      </c>
      <c r="C123" s="1">
        <v>107.90999898314476</v>
      </c>
      <c r="D123" s="1">
        <v>133.58300000000003</v>
      </c>
      <c r="E123" s="1">
        <v>136.45699999999999</v>
      </c>
    </row>
    <row r="124" spans="1:5" x14ac:dyDescent="0.25">
      <c r="A124" t="s">
        <v>13</v>
      </c>
      <c r="B124" t="s">
        <v>59</v>
      </c>
      <c r="C124" s="1">
        <v>51.044000000000011</v>
      </c>
      <c r="D124" s="1">
        <v>50.68</v>
      </c>
      <c r="E124" s="1">
        <v>47.333000000000006</v>
      </c>
    </row>
    <row r="125" spans="1:5" x14ac:dyDescent="0.25">
      <c r="A125" t="s">
        <v>13</v>
      </c>
      <c r="B125" t="s">
        <v>60</v>
      </c>
      <c r="C125" s="1">
        <v>63.703999999999986</v>
      </c>
      <c r="D125" s="1">
        <v>62.185000000000009</v>
      </c>
      <c r="E125" s="1">
        <v>65.032000000000011</v>
      </c>
    </row>
    <row r="126" spans="1:5" x14ac:dyDescent="0.25">
      <c r="A126" t="s">
        <v>13</v>
      </c>
      <c r="B126" t="s">
        <v>61</v>
      </c>
      <c r="C126" s="1">
        <v>1.8069999999999999</v>
      </c>
      <c r="D126" s="1">
        <v>6.9599999999999991</v>
      </c>
      <c r="E126" s="1">
        <v>1.992</v>
      </c>
    </row>
    <row r="127" spans="1:5" x14ac:dyDescent="0.25">
      <c r="A127" t="s">
        <v>13</v>
      </c>
      <c r="B127" t="s">
        <v>62</v>
      </c>
      <c r="C127" s="1">
        <v>116.55499999999999</v>
      </c>
      <c r="D127" s="1">
        <v>119.82500000000002</v>
      </c>
      <c r="E127" s="1">
        <v>114.357</v>
      </c>
    </row>
    <row r="128" spans="1:5" x14ac:dyDescent="0.25">
      <c r="A128" t="s">
        <v>14</v>
      </c>
      <c r="B128" t="s">
        <v>54</v>
      </c>
      <c r="C128" s="1">
        <v>414.60599999999999</v>
      </c>
      <c r="D128" s="1">
        <v>773.28099999999984</v>
      </c>
      <c r="E128" s="1">
        <v>762.2940000000001</v>
      </c>
    </row>
    <row r="129" spans="1:5" x14ac:dyDescent="0.25">
      <c r="A129" t="s">
        <v>14</v>
      </c>
      <c r="B129" t="s">
        <v>55</v>
      </c>
      <c r="C129" s="1">
        <v>23.17</v>
      </c>
      <c r="D129" s="1">
        <v>19.234000000000002</v>
      </c>
      <c r="E129" s="1">
        <v>14.336</v>
      </c>
    </row>
    <row r="130" spans="1:5" x14ac:dyDescent="0.25">
      <c r="A130" t="s">
        <v>14</v>
      </c>
      <c r="B130" t="s">
        <v>56</v>
      </c>
      <c r="C130" s="1">
        <v>130.56799999999998</v>
      </c>
      <c r="D130" s="1">
        <v>126.839</v>
      </c>
      <c r="E130" s="1">
        <v>125.50099999999998</v>
      </c>
    </row>
    <row r="131" spans="1:5" x14ac:dyDescent="0.25">
      <c r="A131" t="s">
        <v>14</v>
      </c>
      <c r="B131" t="s">
        <v>57</v>
      </c>
      <c r="C131" s="1">
        <v>565.93700000000013</v>
      </c>
      <c r="D131" s="1">
        <v>919.35399999999993</v>
      </c>
      <c r="E131" s="1">
        <v>902.1310000000002</v>
      </c>
    </row>
    <row r="132" spans="1:5" x14ac:dyDescent="0.25">
      <c r="A132" t="s">
        <v>14</v>
      </c>
      <c r="B132" t="s">
        <v>58</v>
      </c>
      <c r="C132" s="1">
        <v>153.73800146579742</v>
      </c>
      <c r="D132" s="1">
        <v>146.07300000000001</v>
      </c>
      <c r="E132" s="1">
        <v>139.83699999999999</v>
      </c>
    </row>
    <row r="133" spans="1:5" x14ac:dyDescent="0.25">
      <c r="A133" t="s">
        <v>14</v>
      </c>
      <c r="B133" t="s">
        <v>59</v>
      </c>
      <c r="C133" s="1">
        <v>44.771000000000001</v>
      </c>
      <c r="D133" s="1">
        <v>49.78</v>
      </c>
      <c r="E133" s="1">
        <v>46.961999999999996</v>
      </c>
    </row>
    <row r="134" spans="1:5" x14ac:dyDescent="0.25">
      <c r="A134" t="s">
        <v>14</v>
      </c>
      <c r="B134" t="s">
        <v>60</v>
      </c>
      <c r="C134" s="1">
        <v>141.53699999999998</v>
      </c>
      <c r="D134" s="1">
        <v>122.82600000000001</v>
      </c>
      <c r="E134" s="1">
        <v>116.04900000000001</v>
      </c>
    </row>
    <row r="135" spans="1:5" x14ac:dyDescent="0.25">
      <c r="A135" t="s">
        <v>14</v>
      </c>
      <c r="B135" t="s">
        <v>61</v>
      </c>
      <c r="C135" s="1">
        <v>6.9370000000000003</v>
      </c>
      <c r="D135" s="1">
        <v>11.397</v>
      </c>
      <c r="E135" s="1">
        <v>8.0259999999999998</v>
      </c>
    </row>
    <row r="136" spans="1:5" x14ac:dyDescent="0.25">
      <c r="A136" t="s">
        <v>14</v>
      </c>
      <c r="B136" t="s">
        <v>62</v>
      </c>
      <c r="C136" s="1">
        <v>193.245</v>
      </c>
      <c r="D136" s="1">
        <v>184.00300000000001</v>
      </c>
      <c r="E136" s="1">
        <v>171.03700000000001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01"/>
  <sheetViews>
    <sheetView workbookViewId="0">
      <selection activeCell="L1" sqref="L1:L16"/>
    </sheetView>
  </sheetViews>
  <sheetFormatPr defaultRowHeight="15" x14ac:dyDescent="0.25"/>
  <sheetData>
    <row r="1" spans="1:12" x14ac:dyDescent="0.25">
      <c r="A1" t="s">
        <v>47</v>
      </c>
      <c r="B1" t="s">
        <v>15</v>
      </c>
      <c r="C1" t="s">
        <v>77</v>
      </c>
      <c r="D1" t="s">
        <v>63</v>
      </c>
      <c r="E1" t="s">
        <v>78</v>
      </c>
      <c r="L1" s="10" t="s">
        <v>46</v>
      </c>
    </row>
    <row r="2" spans="1:12" x14ac:dyDescent="0.25">
      <c r="A2" t="s">
        <v>0</v>
      </c>
      <c r="B2" t="s">
        <v>16</v>
      </c>
      <c r="C2" s="1">
        <v>38.361091613769531</v>
      </c>
      <c r="D2" s="1">
        <v>0.12330425530672073</v>
      </c>
      <c r="E2" s="1">
        <v>3.9148092269897461E-2</v>
      </c>
      <c r="L2" t="s">
        <v>0</v>
      </c>
    </row>
    <row r="3" spans="1:12" x14ac:dyDescent="0.25">
      <c r="A3" t="s">
        <v>6</v>
      </c>
      <c r="B3" t="s">
        <v>16</v>
      </c>
      <c r="C3" s="1">
        <v>33.296245574951172</v>
      </c>
      <c r="D3" s="1">
        <v>0.12926836311817169</v>
      </c>
      <c r="E3" s="1">
        <v>4.1768021881580353E-2</v>
      </c>
      <c r="L3" t="s">
        <v>1</v>
      </c>
    </row>
    <row r="4" spans="1:12" x14ac:dyDescent="0.25">
      <c r="A4" t="s">
        <v>7</v>
      </c>
      <c r="B4" t="s">
        <v>16</v>
      </c>
      <c r="C4" s="1">
        <v>44.960712432861328</v>
      </c>
      <c r="D4" s="1">
        <v>0.13946601748466492</v>
      </c>
      <c r="E4" s="1">
        <v>4.7202415764331818E-2</v>
      </c>
      <c r="L4" t="s">
        <v>2</v>
      </c>
    </row>
    <row r="5" spans="1:12" x14ac:dyDescent="0.25">
      <c r="A5" t="s">
        <v>8</v>
      </c>
      <c r="B5" t="s">
        <v>16</v>
      </c>
      <c r="C5" s="1">
        <v>30.443315505981445</v>
      </c>
      <c r="D5" s="1">
        <v>0.10578743368387222</v>
      </c>
      <c r="E5" s="1">
        <v>3.0525596812367439E-2</v>
      </c>
      <c r="L5" t="s">
        <v>3</v>
      </c>
    </row>
    <row r="6" spans="1:12" x14ac:dyDescent="0.25">
      <c r="A6" t="s">
        <v>1</v>
      </c>
      <c r="B6" t="s">
        <v>16</v>
      </c>
      <c r="C6" s="1">
        <v>30.443315505981445</v>
      </c>
      <c r="D6" s="1">
        <v>0.10578743368387222</v>
      </c>
      <c r="E6" s="1">
        <v>3.0525596812367439E-2</v>
      </c>
      <c r="L6" t="s">
        <v>4</v>
      </c>
    </row>
    <row r="7" spans="1:12" x14ac:dyDescent="0.25">
      <c r="A7" t="s">
        <v>2</v>
      </c>
      <c r="B7" t="s">
        <v>16</v>
      </c>
      <c r="C7" s="1">
        <v>37.969768524169922</v>
      </c>
      <c r="D7" s="1">
        <v>0.12106310576200485</v>
      </c>
      <c r="E7" s="1">
        <v>3.6431148648262024E-2</v>
      </c>
      <c r="L7" t="s">
        <v>5</v>
      </c>
    </row>
    <row r="8" spans="1:12" x14ac:dyDescent="0.25">
      <c r="A8" t="s">
        <v>9</v>
      </c>
      <c r="B8" t="s">
        <v>16</v>
      </c>
      <c r="C8" s="1">
        <v>57.819820404052734</v>
      </c>
      <c r="D8" s="1">
        <v>0.17377924919128418</v>
      </c>
      <c r="E8" s="1">
        <v>5.3301498293876648E-2</v>
      </c>
      <c r="L8" t="s">
        <v>6</v>
      </c>
    </row>
    <row r="9" spans="1:12" x14ac:dyDescent="0.25">
      <c r="A9" t="s">
        <v>10</v>
      </c>
      <c r="B9" t="s">
        <v>16</v>
      </c>
      <c r="C9" s="1">
        <v>42.320217132568359</v>
      </c>
      <c r="D9" s="1">
        <v>0.1283973753452301</v>
      </c>
      <c r="E9" s="1">
        <v>4.0223218500614166E-2</v>
      </c>
      <c r="L9" t="s">
        <v>7</v>
      </c>
    </row>
    <row r="10" spans="1:12" x14ac:dyDescent="0.25">
      <c r="A10" t="s">
        <v>3</v>
      </c>
      <c r="B10" t="s">
        <v>16</v>
      </c>
      <c r="C10" s="1">
        <v>38.284526824951172</v>
      </c>
      <c r="D10" s="1">
        <v>0.12335522472858429</v>
      </c>
      <c r="E10" s="1">
        <v>4.9985092133283615E-2</v>
      </c>
      <c r="L10" t="s">
        <v>8</v>
      </c>
    </row>
    <row r="11" spans="1:12" x14ac:dyDescent="0.25">
      <c r="A11" t="s">
        <v>4</v>
      </c>
      <c r="B11" t="s">
        <v>16</v>
      </c>
      <c r="C11" s="1">
        <v>2.2758046165108681E-2</v>
      </c>
      <c r="D11" s="1">
        <v>3.9027731865644455E-2</v>
      </c>
      <c r="E11" s="1">
        <v>1.3213865167926997E-4</v>
      </c>
      <c r="L11" t="s">
        <v>9</v>
      </c>
    </row>
    <row r="12" spans="1:12" x14ac:dyDescent="0.25">
      <c r="A12" t="s">
        <v>11</v>
      </c>
      <c r="B12" t="s">
        <v>16</v>
      </c>
      <c r="C12" s="1">
        <v>37.194751739501953</v>
      </c>
      <c r="D12" s="1">
        <v>0.11696738004684448</v>
      </c>
      <c r="E12" s="1">
        <v>3.8172129541635513E-2</v>
      </c>
      <c r="L12" t="s">
        <v>10</v>
      </c>
    </row>
    <row r="13" spans="1:12" x14ac:dyDescent="0.25">
      <c r="A13" t="s">
        <v>12</v>
      </c>
      <c r="B13" t="s">
        <v>16</v>
      </c>
      <c r="C13" s="1">
        <v>41.174144744873047</v>
      </c>
      <c r="D13" s="1">
        <v>0.12933100759983063</v>
      </c>
      <c r="E13" s="1">
        <v>4.4425692409276962E-2</v>
      </c>
      <c r="L13" t="s">
        <v>11</v>
      </c>
    </row>
    <row r="14" spans="1:12" x14ac:dyDescent="0.25">
      <c r="A14" t="s">
        <v>5</v>
      </c>
      <c r="B14" t="s">
        <v>16</v>
      </c>
      <c r="C14" s="1">
        <v>43.962970733642578</v>
      </c>
      <c r="D14" s="1">
        <v>0.1355220228433609</v>
      </c>
      <c r="E14" s="1">
        <v>4.4897843152284622E-2</v>
      </c>
      <c r="L14" t="s">
        <v>12</v>
      </c>
    </row>
    <row r="15" spans="1:12" x14ac:dyDescent="0.25">
      <c r="A15" t="s">
        <v>13</v>
      </c>
      <c r="B15" t="s">
        <v>16</v>
      </c>
      <c r="C15" s="1">
        <v>34.252067565917969</v>
      </c>
      <c r="D15" s="1">
        <v>0.11526387184858322</v>
      </c>
      <c r="E15" s="1">
        <v>3.5505931824445724E-2</v>
      </c>
      <c r="L15" t="s">
        <v>13</v>
      </c>
    </row>
    <row r="16" spans="1:12" x14ac:dyDescent="0.25">
      <c r="A16" t="s">
        <v>14</v>
      </c>
      <c r="B16" t="s">
        <v>16</v>
      </c>
      <c r="C16" s="1">
        <v>37.064071655273438</v>
      </c>
      <c r="D16" s="1">
        <v>0.10748536884784698</v>
      </c>
      <c r="E16" s="1">
        <v>3.4364279359579086E-2</v>
      </c>
      <c r="L16" t="s">
        <v>14</v>
      </c>
    </row>
    <row r="17" spans="1:5" x14ac:dyDescent="0.25">
      <c r="A17" t="s">
        <v>0</v>
      </c>
      <c r="B17" t="s">
        <v>17</v>
      </c>
      <c r="C17" s="1">
        <v>5.6114077568054199</v>
      </c>
      <c r="D17" s="1">
        <v>3.2434746623039246E-2</v>
      </c>
      <c r="E17" s="1">
        <v>5.7265288196504116E-3</v>
      </c>
    </row>
    <row r="18" spans="1:5" x14ac:dyDescent="0.25">
      <c r="A18" t="s">
        <v>6</v>
      </c>
      <c r="B18" t="s">
        <v>17</v>
      </c>
      <c r="C18" s="1">
        <v>5.3147821426391602</v>
      </c>
      <c r="D18" s="1">
        <v>3.8818217813968658E-2</v>
      </c>
      <c r="E18" s="1">
        <v>6.6670556552708149E-3</v>
      </c>
    </row>
    <row r="19" spans="1:5" x14ac:dyDescent="0.25">
      <c r="A19" t="s">
        <v>7</v>
      </c>
      <c r="B19" t="s">
        <v>17</v>
      </c>
      <c r="C19" s="1">
        <v>4.5961837768554688</v>
      </c>
      <c r="D19" s="1">
        <v>3.0583849176764488E-2</v>
      </c>
      <c r="E19" s="1">
        <v>4.8253457061946392E-3</v>
      </c>
    </row>
    <row r="20" spans="1:5" x14ac:dyDescent="0.25">
      <c r="A20" t="s">
        <v>8</v>
      </c>
      <c r="B20" t="s">
        <v>17</v>
      </c>
      <c r="C20" s="1">
        <v>4.7890400886535645</v>
      </c>
      <c r="D20" s="1">
        <v>2.4623390287160873E-2</v>
      </c>
      <c r="E20" s="1">
        <v>4.8019834794104099E-3</v>
      </c>
    </row>
    <row r="21" spans="1:5" x14ac:dyDescent="0.25">
      <c r="A21" t="s">
        <v>1</v>
      </c>
      <c r="B21" t="s">
        <v>17</v>
      </c>
      <c r="C21" s="1">
        <v>4.7890400886535645</v>
      </c>
      <c r="D21" s="1">
        <v>2.4623390287160873E-2</v>
      </c>
      <c r="E21" s="1">
        <v>4.8019834794104099E-3</v>
      </c>
    </row>
    <row r="22" spans="1:5" x14ac:dyDescent="0.25">
      <c r="A22" t="s">
        <v>2</v>
      </c>
      <c r="B22" t="s">
        <v>17</v>
      </c>
      <c r="C22" s="1">
        <v>6.4423050880432129</v>
      </c>
      <c r="D22" s="1">
        <v>3.2471157610416412E-2</v>
      </c>
      <c r="E22" s="1">
        <v>6.1812484636902809E-3</v>
      </c>
    </row>
    <row r="23" spans="1:5" x14ac:dyDescent="0.25">
      <c r="A23" t="s">
        <v>9</v>
      </c>
      <c r="B23" t="s">
        <v>17</v>
      </c>
      <c r="C23" s="1">
        <v>9.0440797805786133</v>
      </c>
      <c r="D23" s="1">
        <v>4.6775568276643753E-2</v>
      </c>
      <c r="E23" s="1">
        <v>8.3373310044407845E-3</v>
      </c>
    </row>
    <row r="24" spans="1:5" x14ac:dyDescent="0.25">
      <c r="A24" t="s">
        <v>10</v>
      </c>
      <c r="B24" t="s">
        <v>17</v>
      </c>
      <c r="C24" s="1">
        <v>6.0027132034301758</v>
      </c>
      <c r="D24" s="1">
        <v>3.1341552734375E-2</v>
      </c>
      <c r="E24" s="1">
        <v>5.7052746415138245E-3</v>
      </c>
    </row>
    <row r="25" spans="1:5" x14ac:dyDescent="0.25">
      <c r="A25" t="s">
        <v>3</v>
      </c>
      <c r="B25" t="s">
        <v>17</v>
      </c>
      <c r="C25" s="1">
        <v>4.6130051612854004</v>
      </c>
      <c r="D25" s="1">
        <v>3.1308561563491821E-2</v>
      </c>
      <c r="E25" s="1">
        <v>6.0228379443287849E-3</v>
      </c>
    </row>
    <row r="26" spans="1:5" x14ac:dyDescent="0.25">
      <c r="A26" t="s">
        <v>4</v>
      </c>
      <c r="B26" t="s">
        <v>17</v>
      </c>
      <c r="C26" s="1">
        <v>0</v>
      </c>
      <c r="D26" s="1">
        <v>0</v>
      </c>
      <c r="E26" s="1">
        <v>0</v>
      </c>
    </row>
    <row r="27" spans="1:5" x14ac:dyDescent="0.25">
      <c r="A27" t="s">
        <v>11</v>
      </c>
      <c r="B27" t="s">
        <v>17</v>
      </c>
      <c r="C27" s="1">
        <v>5.4783220291137695</v>
      </c>
      <c r="D27" s="1">
        <v>3.4020613878965378E-2</v>
      </c>
      <c r="E27" s="1">
        <v>5.6222779676318169E-3</v>
      </c>
    </row>
    <row r="28" spans="1:5" x14ac:dyDescent="0.25">
      <c r="A28" t="s">
        <v>12</v>
      </c>
      <c r="B28" t="s">
        <v>17</v>
      </c>
      <c r="C28" s="1">
        <v>6.0771799087524414</v>
      </c>
      <c r="D28" s="1">
        <v>3.9887476712465286E-2</v>
      </c>
      <c r="E28" s="1">
        <v>6.5570985898375511E-3</v>
      </c>
    </row>
    <row r="29" spans="1:5" x14ac:dyDescent="0.25">
      <c r="A29" t="s">
        <v>5</v>
      </c>
      <c r="B29" t="s">
        <v>17</v>
      </c>
      <c r="C29" s="1">
        <v>6.9829068183898926</v>
      </c>
      <c r="D29" s="1">
        <v>3.9525382220745087E-2</v>
      </c>
      <c r="E29" s="1">
        <v>7.1313986554741859E-3</v>
      </c>
    </row>
    <row r="30" spans="1:5" x14ac:dyDescent="0.25">
      <c r="A30" t="s">
        <v>13</v>
      </c>
      <c r="B30" t="s">
        <v>17</v>
      </c>
      <c r="C30" s="1">
        <v>5.0159406661987305</v>
      </c>
      <c r="D30" s="1">
        <v>2.7123782783746719E-2</v>
      </c>
      <c r="E30" s="1">
        <v>5.19955949857831E-3</v>
      </c>
    </row>
    <row r="31" spans="1:5" x14ac:dyDescent="0.25">
      <c r="A31" t="s">
        <v>14</v>
      </c>
      <c r="B31" t="s">
        <v>17</v>
      </c>
      <c r="C31" s="1">
        <v>6.5463685989379883</v>
      </c>
      <c r="D31" s="1">
        <v>3.4535322338342667E-2</v>
      </c>
      <c r="E31" s="1">
        <v>6.0695232823491096E-3</v>
      </c>
    </row>
    <row r="32" spans="1:5" x14ac:dyDescent="0.25">
      <c r="A32" t="s">
        <v>0</v>
      </c>
      <c r="B32" t="s">
        <v>18</v>
      </c>
      <c r="C32" s="1">
        <v>4.0524206161499023</v>
      </c>
      <c r="D32" s="1">
        <v>6.8267388269305229E-3</v>
      </c>
      <c r="E32" s="1">
        <v>4.1355583816766739E-3</v>
      </c>
    </row>
    <row r="33" spans="1:5" x14ac:dyDescent="0.25">
      <c r="A33" t="s">
        <v>6</v>
      </c>
      <c r="B33" t="s">
        <v>18</v>
      </c>
      <c r="C33" s="1">
        <v>4.3129863739013672</v>
      </c>
      <c r="D33" s="1">
        <v>1.0842119343578815E-2</v>
      </c>
      <c r="E33" s="1">
        <v>5.4103666916489601E-3</v>
      </c>
    </row>
    <row r="34" spans="1:5" x14ac:dyDescent="0.25">
      <c r="A34" t="s">
        <v>7</v>
      </c>
      <c r="B34" t="s">
        <v>18</v>
      </c>
      <c r="C34" s="1">
        <v>2.2579212188720703</v>
      </c>
      <c r="D34" s="1">
        <v>4.8798788338899612E-3</v>
      </c>
      <c r="E34" s="1">
        <v>2.3704993072897196E-3</v>
      </c>
    </row>
    <row r="35" spans="1:5" x14ac:dyDescent="0.25">
      <c r="A35" t="s">
        <v>8</v>
      </c>
      <c r="B35" t="s">
        <v>18</v>
      </c>
      <c r="C35" s="1">
        <v>3.612633228302002</v>
      </c>
      <c r="D35" s="1">
        <v>4.7231563366949558E-3</v>
      </c>
      <c r="E35" s="1">
        <v>3.6223973147571087E-3</v>
      </c>
    </row>
    <row r="36" spans="1:5" x14ac:dyDescent="0.25">
      <c r="A36" t="s">
        <v>1</v>
      </c>
      <c r="B36" t="s">
        <v>18</v>
      </c>
      <c r="C36" s="1">
        <v>3.612633228302002</v>
      </c>
      <c r="D36" s="1">
        <v>4.7231563366949558E-3</v>
      </c>
      <c r="E36" s="1">
        <v>3.6223973147571087E-3</v>
      </c>
    </row>
    <row r="37" spans="1:5" x14ac:dyDescent="0.25">
      <c r="A37" t="s">
        <v>2</v>
      </c>
      <c r="B37" t="s">
        <v>18</v>
      </c>
      <c r="C37" s="1">
        <v>3.6917283535003662</v>
      </c>
      <c r="D37" s="1">
        <v>5.5930595844984055E-3</v>
      </c>
      <c r="E37" s="1">
        <v>3.54213104583323E-3</v>
      </c>
    </row>
    <row r="38" spans="1:5" x14ac:dyDescent="0.25">
      <c r="A38" t="s">
        <v>9</v>
      </c>
      <c r="B38" t="s">
        <v>18</v>
      </c>
      <c r="C38" s="1">
        <v>5.2655248641967773</v>
      </c>
      <c r="D38" s="1">
        <v>8.6907194927334785E-3</v>
      </c>
      <c r="E38" s="1">
        <v>4.8540509305894375E-3</v>
      </c>
    </row>
    <row r="39" spans="1:5" x14ac:dyDescent="0.25">
      <c r="A39" t="s">
        <v>10</v>
      </c>
      <c r="B39" t="s">
        <v>18</v>
      </c>
      <c r="C39" s="1">
        <v>5.108553409576416</v>
      </c>
      <c r="D39" s="1">
        <v>7.0727737620472908E-3</v>
      </c>
      <c r="E39" s="1">
        <v>4.8554209060966969E-3</v>
      </c>
    </row>
    <row r="40" spans="1:5" x14ac:dyDescent="0.25">
      <c r="A40" t="s">
        <v>3</v>
      </c>
      <c r="B40" t="s">
        <v>18</v>
      </c>
      <c r="C40" s="1">
        <v>4.3180279731750488</v>
      </c>
      <c r="D40" s="1">
        <v>8.4481788799166679E-3</v>
      </c>
      <c r="E40" s="1">
        <v>5.6377090513706207E-3</v>
      </c>
    </row>
    <row r="41" spans="1:5" x14ac:dyDescent="0.25">
      <c r="A41" t="s">
        <v>4</v>
      </c>
      <c r="B41" t="s">
        <v>18</v>
      </c>
      <c r="C41" s="1">
        <v>0</v>
      </c>
      <c r="D41" s="1"/>
      <c r="E41" s="1">
        <v>0</v>
      </c>
    </row>
    <row r="42" spans="1:5" x14ac:dyDescent="0.25">
      <c r="A42" t="s">
        <v>11</v>
      </c>
      <c r="B42" t="s">
        <v>18</v>
      </c>
      <c r="C42" s="1">
        <v>4.7922711372375488</v>
      </c>
      <c r="D42" s="1">
        <v>7.999766618013382E-3</v>
      </c>
      <c r="E42" s="1">
        <v>4.918199498206377E-3</v>
      </c>
    </row>
    <row r="43" spans="1:5" x14ac:dyDescent="0.25">
      <c r="A43" t="s">
        <v>12</v>
      </c>
      <c r="B43" t="s">
        <v>18</v>
      </c>
      <c r="C43" s="1">
        <v>3.0780985355377197</v>
      </c>
      <c r="D43" s="1">
        <v>6.5774749964475632E-3</v>
      </c>
      <c r="E43" s="1">
        <v>3.3211780246347189E-3</v>
      </c>
    </row>
    <row r="44" spans="1:5" x14ac:dyDescent="0.25">
      <c r="A44" t="s">
        <v>5</v>
      </c>
      <c r="B44" t="s">
        <v>18</v>
      </c>
      <c r="C44" s="1">
        <v>4.2405076026916504</v>
      </c>
      <c r="D44" s="1">
        <v>7.6745268888771534E-3</v>
      </c>
      <c r="E44" s="1">
        <v>4.3306821025907993E-3</v>
      </c>
    </row>
    <row r="45" spans="1:5" x14ac:dyDescent="0.25">
      <c r="A45" t="s">
        <v>13</v>
      </c>
      <c r="B45" t="s">
        <v>18</v>
      </c>
      <c r="C45" s="1">
        <v>4.7334442138671875</v>
      </c>
      <c r="D45" s="1">
        <v>8.730023168027401E-3</v>
      </c>
      <c r="E45" s="1">
        <v>4.9067214131355286E-3</v>
      </c>
    </row>
    <row r="46" spans="1:5" x14ac:dyDescent="0.25">
      <c r="A46" t="s">
        <v>14</v>
      </c>
      <c r="B46" t="s">
        <v>18</v>
      </c>
      <c r="C46" s="1">
        <v>3.6406702995300293</v>
      </c>
      <c r="D46" s="1">
        <v>5.7208584621548653E-3</v>
      </c>
      <c r="E46" s="1">
        <v>3.3754792530089617E-3</v>
      </c>
    </row>
    <row r="47" spans="1:5" x14ac:dyDescent="0.25">
      <c r="A47" t="s">
        <v>0</v>
      </c>
      <c r="B47" t="s">
        <v>19</v>
      </c>
      <c r="C47" s="1">
        <v>1.2745580673217773</v>
      </c>
      <c r="D47" s="1">
        <v>3.4168791025876999E-2</v>
      </c>
      <c r="E47" s="1">
        <v>1.3007062952965498E-3</v>
      </c>
    </row>
    <row r="48" spans="1:5" x14ac:dyDescent="0.25">
      <c r="A48" t="s">
        <v>6</v>
      </c>
      <c r="B48" t="s">
        <v>19</v>
      </c>
      <c r="C48" s="1">
        <v>0.97762662172317505</v>
      </c>
      <c r="D48" s="1">
        <v>2.3164408281445503E-2</v>
      </c>
      <c r="E48" s="1">
        <v>1.226370339281857E-3</v>
      </c>
    </row>
    <row r="49" spans="1:5" x14ac:dyDescent="0.25">
      <c r="A49" t="s">
        <v>7</v>
      </c>
      <c r="B49" t="s">
        <v>19</v>
      </c>
      <c r="C49" s="1">
        <v>0.63290709257125854</v>
      </c>
      <c r="D49" s="1">
        <v>1.3935286551713943E-2</v>
      </c>
      <c r="E49" s="1">
        <v>6.6446326673030853E-4</v>
      </c>
    </row>
    <row r="50" spans="1:5" x14ac:dyDescent="0.25">
      <c r="A50" t="s">
        <v>8</v>
      </c>
      <c r="B50" t="s">
        <v>19</v>
      </c>
      <c r="C50" s="1">
        <v>1.0767319202423096</v>
      </c>
      <c r="D50" s="1">
        <v>0.10475018620491028</v>
      </c>
      <c r="E50" s="1">
        <v>1.079642097465694E-3</v>
      </c>
    </row>
    <row r="51" spans="1:5" x14ac:dyDescent="0.25">
      <c r="A51" t="s">
        <v>1</v>
      </c>
      <c r="B51" t="s">
        <v>19</v>
      </c>
      <c r="C51" s="1">
        <v>1.0767319202423096</v>
      </c>
      <c r="D51" s="1">
        <v>0.10475018620491028</v>
      </c>
      <c r="E51" s="1">
        <v>1.079642097465694E-3</v>
      </c>
    </row>
    <row r="52" spans="1:5" x14ac:dyDescent="0.25">
      <c r="A52" t="s">
        <v>2</v>
      </c>
      <c r="B52" t="s">
        <v>19</v>
      </c>
      <c r="C52" s="1">
        <v>0.59405606985092163</v>
      </c>
      <c r="D52" s="1">
        <v>1.7154105007648468E-2</v>
      </c>
      <c r="E52" s="1">
        <v>5.6998356012627482E-4</v>
      </c>
    </row>
    <row r="53" spans="1:5" x14ac:dyDescent="0.25">
      <c r="A53" t="s">
        <v>9</v>
      </c>
      <c r="B53" t="s">
        <v>19</v>
      </c>
      <c r="C53" s="1">
        <v>0.87229061126708984</v>
      </c>
      <c r="D53" s="1">
        <v>2.1522508934140205E-2</v>
      </c>
      <c r="E53" s="1">
        <v>8.0412562238052487E-4</v>
      </c>
    </row>
    <row r="54" spans="1:5" x14ac:dyDescent="0.25">
      <c r="A54" t="s">
        <v>10</v>
      </c>
      <c r="B54" t="s">
        <v>19</v>
      </c>
      <c r="C54" s="1">
        <v>1.2943860292434692</v>
      </c>
      <c r="D54" s="1">
        <v>3.6696083843708038E-2</v>
      </c>
      <c r="E54" s="1">
        <v>1.230248250067234E-3</v>
      </c>
    </row>
    <row r="55" spans="1:5" x14ac:dyDescent="0.25">
      <c r="A55" t="s">
        <v>3</v>
      </c>
      <c r="B55" t="s">
        <v>19</v>
      </c>
      <c r="C55" s="1">
        <v>1.4929370880126953</v>
      </c>
      <c r="D55" s="1">
        <v>2.8539815917611122E-2</v>
      </c>
      <c r="E55" s="1">
        <v>1.9492104183882475E-3</v>
      </c>
    </row>
    <row r="56" spans="1:5" x14ac:dyDescent="0.25">
      <c r="A56" t="s">
        <v>4</v>
      </c>
      <c r="B56" t="s">
        <v>19</v>
      </c>
      <c r="C56" s="1">
        <v>2.4050593376159668E-2</v>
      </c>
      <c r="D56" s="1">
        <v>-3.3503402955830097E-3</v>
      </c>
      <c r="E56" s="1">
        <v>1.3964348181616515E-4</v>
      </c>
    </row>
    <row r="57" spans="1:5" x14ac:dyDescent="0.25">
      <c r="A57" t="s">
        <v>11</v>
      </c>
      <c r="B57" t="s">
        <v>19</v>
      </c>
      <c r="C57" s="1">
        <v>2.2504401206970215</v>
      </c>
      <c r="D57" s="1">
        <v>5.5065471678972244E-2</v>
      </c>
      <c r="E57" s="1">
        <v>2.3095759097486734E-3</v>
      </c>
    </row>
    <row r="58" spans="1:5" x14ac:dyDescent="0.25">
      <c r="A58" t="s">
        <v>12</v>
      </c>
      <c r="B58" t="s">
        <v>19</v>
      </c>
      <c r="C58" s="1">
        <v>1.3656028509140015</v>
      </c>
      <c r="D58" s="1">
        <v>3.6016419529914856E-2</v>
      </c>
      <c r="E58" s="1">
        <v>1.4734454452991486E-3</v>
      </c>
    </row>
    <row r="59" spans="1:5" x14ac:dyDescent="0.25">
      <c r="A59" t="s">
        <v>5</v>
      </c>
      <c r="B59" t="s">
        <v>19</v>
      </c>
      <c r="C59" s="1">
        <v>1.6215832233428955</v>
      </c>
      <c r="D59" s="1">
        <v>3.6000728607177734E-2</v>
      </c>
      <c r="E59" s="1">
        <v>1.6560661606490612E-3</v>
      </c>
    </row>
    <row r="60" spans="1:5" x14ac:dyDescent="0.25">
      <c r="A60" t="s">
        <v>13</v>
      </c>
      <c r="B60" t="s">
        <v>19</v>
      </c>
      <c r="C60" s="1">
        <v>1.1856163740158081</v>
      </c>
      <c r="D60" s="1">
        <v>2.4994933977723122E-2</v>
      </c>
      <c r="E60" s="1">
        <v>1.2290182057768106E-3</v>
      </c>
    </row>
    <row r="61" spans="1:5" x14ac:dyDescent="0.25">
      <c r="A61" t="s">
        <v>14</v>
      </c>
      <c r="B61" t="s">
        <v>19</v>
      </c>
      <c r="C61" s="1">
        <v>1.1387269496917725</v>
      </c>
      <c r="D61" s="1">
        <v>2.2037418559193611E-2</v>
      </c>
      <c r="E61" s="1">
        <v>1.0557806817814708E-3</v>
      </c>
    </row>
    <row r="62" spans="1:5" x14ac:dyDescent="0.25">
      <c r="A62" t="s">
        <v>0</v>
      </c>
      <c r="B62" t="s">
        <v>20</v>
      </c>
      <c r="C62" s="1">
        <v>4.1730132102966309</v>
      </c>
      <c r="D62" s="1">
        <v>7.1500375866889954E-2</v>
      </c>
      <c r="E62" s="1">
        <v>4.2586247436702251E-3</v>
      </c>
    </row>
    <row r="63" spans="1:5" x14ac:dyDescent="0.25">
      <c r="A63" t="s">
        <v>6</v>
      </c>
      <c r="B63" t="s">
        <v>20</v>
      </c>
      <c r="C63" s="1">
        <v>2.6137635707855225</v>
      </c>
      <c r="D63" s="1">
        <v>5.5355049669742584E-2</v>
      </c>
      <c r="E63" s="1">
        <v>3.2787998206913471E-3</v>
      </c>
    </row>
    <row r="64" spans="1:5" x14ac:dyDescent="0.25">
      <c r="A64" t="s">
        <v>7</v>
      </c>
      <c r="B64" t="s">
        <v>20</v>
      </c>
      <c r="C64" s="1">
        <v>3.535327672958374</v>
      </c>
      <c r="D64" s="1">
        <v>7.9636313021183014E-2</v>
      </c>
      <c r="E64" s="1">
        <v>3.7115963641554117E-3</v>
      </c>
    </row>
    <row r="65" spans="1:5" x14ac:dyDescent="0.25">
      <c r="A65" t="s">
        <v>8</v>
      </c>
      <c r="B65" t="s">
        <v>20</v>
      </c>
      <c r="C65" s="1">
        <v>5.0460262298583984</v>
      </c>
      <c r="D65" s="1">
        <v>6.8675599992275238E-2</v>
      </c>
      <c r="E65" s="1">
        <v>5.0596646033227444E-3</v>
      </c>
    </row>
    <row r="66" spans="1:5" x14ac:dyDescent="0.25">
      <c r="A66" t="s">
        <v>1</v>
      </c>
      <c r="B66" t="s">
        <v>20</v>
      </c>
      <c r="C66" s="1">
        <v>5.0460262298583984</v>
      </c>
      <c r="D66" s="1">
        <v>6.8675599992275238E-2</v>
      </c>
      <c r="E66" s="1">
        <v>5.0596646033227444E-3</v>
      </c>
    </row>
    <row r="67" spans="1:5" x14ac:dyDescent="0.25">
      <c r="A67" t="s">
        <v>2</v>
      </c>
      <c r="B67" t="s">
        <v>20</v>
      </c>
      <c r="C67" s="1">
        <v>6.4065661430358887</v>
      </c>
      <c r="D67" s="1">
        <v>8.748280256986618E-2</v>
      </c>
      <c r="E67" s="1">
        <v>6.1469576321542263E-3</v>
      </c>
    </row>
    <row r="68" spans="1:5" x14ac:dyDescent="0.25">
      <c r="A68" t="s">
        <v>9</v>
      </c>
      <c r="B68" t="s">
        <v>20</v>
      </c>
      <c r="C68" s="1">
        <v>6.0394816398620605</v>
      </c>
      <c r="D68" s="1">
        <v>7.3598243296146393E-2</v>
      </c>
      <c r="E68" s="1">
        <v>5.5675269104540348E-3</v>
      </c>
    </row>
    <row r="69" spans="1:5" x14ac:dyDescent="0.25">
      <c r="A69" t="s">
        <v>10</v>
      </c>
      <c r="B69" t="s">
        <v>20</v>
      </c>
      <c r="C69" s="1">
        <v>6.9734687805175781</v>
      </c>
      <c r="D69" s="1">
        <v>9.8591513931751251E-2</v>
      </c>
      <c r="E69" s="1">
        <v>6.6279284656047821E-3</v>
      </c>
    </row>
    <row r="70" spans="1:5" x14ac:dyDescent="0.25">
      <c r="A70" t="s">
        <v>3</v>
      </c>
      <c r="B70" t="s">
        <v>20</v>
      </c>
      <c r="C70" s="1">
        <v>1.8812087774276733</v>
      </c>
      <c r="D70" s="1">
        <v>4.3820377439260483E-2</v>
      </c>
      <c r="E70" s="1">
        <v>2.4561460595577955E-3</v>
      </c>
    </row>
    <row r="71" spans="1:5" x14ac:dyDescent="0.25">
      <c r="A71" t="s">
        <v>4</v>
      </c>
      <c r="B71" t="s">
        <v>20</v>
      </c>
      <c r="C71" s="1">
        <v>0.13045485317707062</v>
      </c>
      <c r="D71" s="1">
        <v>0.78298348188400269</v>
      </c>
      <c r="E71" s="1">
        <v>7.5745198410004377E-4</v>
      </c>
    </row>
    <row r="72" spans="1:5" x14ac:dyDescent="0.25">
      <c r="A72" t="s">
        <v>11</v>
      </c>
      <c r="B72" t="s">
        <v>20</v>
      </c>
      <c r="C72" s="1">
        <v>2.0759127140045166</v>
      </c>
      <c r="D72" s="1">
        <v>4.613117128610611E-2</v>
      </c>
      <c r="E72" s="1">
        <v>2.1304620895534754E-3</v>
      </c>
    </row>
    <row r="73" spans="1:5" x14ac:dyDescent="0.25">
      <c r="A73" t="s">
        <v>12</v>
      </c>
      <c r="B73" t="s">
        <v>20</v>
      </c>
      <c r="C73" s="1">
        <v>4.5099468231201172</v>
      </c>
      <c r="D73" s="1">
        <v>0.10331991314888</v>
      </c>
      <c r="E73" s="1">
        <v>4.8660999163985252E-3</v>
      </c>
    </row>
    <row r="74" spans="1:5" x14ac:dyDescent="0.25">
      <c r="A74" t="s">
        <v>5</v>
      </c>
      <c r="B74" t="s">
        <v>20</v>
      </c>
      <c r="C74" s="1">
        <v>5.0264668464660645</v>
      </c>
      <c r="D74" s="1">
        <v>8.4701739251613617E-2</v>
      </c>
      <c r="E74" s="1">
        <v>5.1333550363779068E-3</v>
      </c>
    </row>
    <row r="75" spans="1:5" x14ac:dyDescent="0.25">
      <c r="A75" t="s">
        <v>13</v>
      </c>
      <c r="B75" t="s">
        <v>20</v>
      </c>
      <c r="C75" s="1">
        <v>3.578399658203125</v>
      </c>
      <c r="D75" s="1">
        <v>5.9378176927566528E-2</v>
      </c>
      <c r="E75" s="1">
        <v>3.7093942519277334E-3</v>
      </c>
    </row>
    <row r="76" spans="1:5" x14ac:dyDescent="0.25">
      <c r="A76" t="s">
        <v>14</v>
      </c>
      <c r="B76" t="s">
        <v>20</v>
      </c>
      <c r="C76" s="1">
        <v>3.95216965675354</v>
      </c>
      <c r="D76" s="1">
        <v>5.9099104255437851E-2</v>
      </c>
      <c r="E76" s="1">
        <v>3.6642886698246002E-3</v>
      </c>
    </row>
    <row r="77" spans="1:5" x14ac:dyDescent="0.25">
      <c r="A77" t="s">
        <v>0</v>
      </c>
      <c r="B77" t="s">
        <v>21</v>
      </c>
      <c r="C77" s="1">
        <v>4.4788260459899902</v>
      </c>
      <c r="D77" s="1">
        <v>0.14669151604175568</v>
      </c>
      <c r="E77" s="1">
        <v>4.5707118697464466E-3</v>
      </c>
    </row>
    <row r="78" spans="1:5" x14ac:dyDescent="0.25">
      <c r="A78" t="s">
        <v>6</v>
      </c>
      <c r="B78" t="s">
        <v>21</v>
      </c>
      <c r="C78" s="1">
        <v>1.7670196294784546</v>
      </c>
      <c r="D78" s="1">
        <v>9.7371764481067657E-2</v>
      </c>
      <c r="E78" s="1">
        <v>2.2166136186569929E-3</v>
      </c>
    </row>
    <row r="79" spans="1:5" x14ac:dyDescent="0.25">
      <c r="A79" t="s">
        <v>7</v>
      </c>
      <c r="B79" t="s">
        <v>21</v>
      </c>
      <c r="C79" s="1">
        <v>3.042816162109375</v>
      </c>
      <c r="D79" s="1">
        <v>0.13193750381469727</v>
      </c>
      <c r="E79" s="1">
        <v>3.1945286318659782E-3</v>
      </c>
    </row>
    <row r="80" spans="1:5" x14ac:dyDescent="0.25">
      <c r="A80" t="s">
        <v>8</v>
      </c>
      <c r="B80" t="s">
        <v>21</v>
      </c>
      <c r="C80" s="1">
        <v>11.235050201416016</v>
      </c>
      <c r="D80" s="1">
        <v>0.17580471932888031</v>
      </c>
      <c r="E80" s="1">
        <v>1.1265415698289871E-2</v>
      </c>
    </row>
    <row r="81" spans="1:5" x14ac:dyDescent="0.25">
      <c r="A81" t="s">
        <v>1</v>
      </c>
      <c r="B81" t="s">
        <v>21</v>
      </c>
      <c r="C81" s="1">
        <v>11.235050201416016</v>
      </c>
      <c r="D81" s="1">
        <v>0.17580471932888031</v>
      </c>
      <c r="E81" s="1">
        <v>1.1265415698289871E-2</v>
      </c>
    </row>
    <row r="82" spans="1:5" x14ac:dyDescent="0.25">
      <c r="A82" t="s">
        <v>2</v>
      </c>
      <c r="B82" t="s">
        <v>21</v>
      </c>
      <c r="C82" s="1">
        <v>2.9661629199981689</v>
      </c>
      <c r="D82" s="1">
        <v>0.10547947138547897</v>
      </c>
      <c r="E82" s="1">
        <v>2.8459674213081598E-3</v>
      </c>
    </row>
    <row r="83" spans="1:5" x14ac:dyDescent="0.25">
      <c r="A83" t="s">
        <v>9</v>
      </c>
      <c r="B83" t="s">
        <v>21</v>
      </c>
      <c r="C83" s="1">
        <v>0.8221890926361084</v>
      </c>
      <c r="D83" s="1">
        <v>4.1849929839372635E-2</v>
      </c>
      <c r="E83" s="1">
        <v>7.5793924042955041E-4</v>
      </c>
    </row>
    <row r="84" spans="1:5" x14ac:dyDescent="0.25">
      <c r="A84" t="s">
        <v>10</v>
      </c>
      <c r="B84" t="s">
        <v>21</v>
      </c>
      <c r="C84" s="1">
        <v>3.2054760456085205</v>
      </c>
      <c r="D84" s="1">
        <v>0.12662613391876221</v>
      </c>
      <c r="E84" s="1">
        <v>3.0466425232589245E-3</v>
      </c>
    </row>
    <row r="85" spans="1:5" x14ac:dyDescent="0.25">
      <c r="A85" t="s">
        <v>3</v>
      </c>
      <c r="B85" t="s">
        <v>21</v>
      </c>
      <c r="C85" s="1">
        <v>0.14924293756484985</v>
      </c>
      <c r="D85" s="1">
        <v>6.0048721730709076E-2</v>
      </c>
      <c r="E85" s="1">
        <v>1.9485474331304431E-4</v>
      </c>
    </row>
    <row r="86" spans="1:5" x14ac:dyDescent="0.25">
      <c r="A86" t="s">
        <v>4</v>
      </c>
      <c r="B86" t="s">
        <v>21</v>
      </c>
      <c r="C86" s="1">
        <v>2.4234781265258789</v>
      </c>
      <c r="D86" s="1">
        <v>0.13653102517127991</v>
      </c>
      <c r="E86" s="1">
        <v>1.4071292243897915E-2</v>
      </c>
    </row>
    <row r="87" spans="1:5" x14ac:dyDescent="0.25">
      <c r="A87" t="s">
        <v>11</v>
      </c>
      <c r="B87" t="s">
        <v>21</v>
      </c>
      <c r="C87" s="1">
        <v>4.4460663795471191</v>
      </c>
      <c r="D87" s="1">
        <v>0.1617550402879715</v>
      </c>
      <c r="E87" s="1">
        <v>4.5628976076841354E-3</v>
      </c>
    </row>
    <row r="88" spans="1:5" x14ac:dyDescent="0.25">
      <c r="A88" t="s">
        <v>12</v>
      </c>
      <c r="B88" t="s">
        <v>21</v>
      </c>
      <c r="C88" s="1">
        <v>3.8299551010131836</v>
      </c>
      <c r="D88" s="1">
        <v>0.15452930331230164</v>
      </c>
      <c r="E88" s="1">
        <v>4.1324091143906116E-3</v>
      </c>
    </row>
    <row r="89" spans="1:5" x14ac:dyDescent="0.25">
      <c r="A89" t="s">
        <v>5</v>
      </c>
      <c r="B89" t="s">
        <v>21</v>
      </c>
      <c r="C89" s="1">
        <v>4.3767781257629395</v>
      </c>
      <c r="D89" s="1">
        <v>0.16231405735015869</v>
      </c>
      <c r="E89" s="1">
        <v>4.4698505662381649E-3</v>
      </c>
    </row>
    <row r="90" spans="1:5" x14ac:dyDescent="0.25">
      <c r="A90" t="s">
        <v>13</v>
      </c>
      <c r="B90" t="s">
        <v>21</v>
      </c>
      <c r="C90" s="1">
        <v>3.7696819305419922</v>
      </c>
      <c r="D90" s="1">
        <v>0.15254795551300049</v>
      </c>
      <c r="E90" s="1">
        <v>3.9076786488294601E-3</v>
      </c>
    </row>
    <row r="91" spans="1:5" x14ac:dyDescent="0.25">
      <c r="A91" t="s">
        <v>14</v>
      </c>
      <c r="B91" t="s">
        <v>21</v>
      </c>
      <c r="C91" s="1">
        <v>2.4160187244415283</v>
      </c>
      <c r="D91" s="1">
        <v>9.686773270368576E-2</v>
      </c>
      <c r="E91" s="1">
        <v>2.2400328889489174E-3</v>
      </c>
    </row>
    <row r="92" spans="1:5" x14ac:dyDescent="0.25">
      <c r="A92" t="s">
        <v>0</v>
      </c>
      <c r="B92" t="s">
        <v>22</v>
      </c>
      <c r="C92" s="1">
        <v>4.267634391784668</v>
      </c>
      <c r="D92" s="1">
        <v>0.11366938799619675</v>
      </c>
      <c r="E92" s="1">
        <v>4.3551875278353691E-3</v>
      </c>
    </row>
    <row r="93" spans="1:5" x14ac:dyDescent="0.25">
      <c r="A93" t="s">
        <v>6</v>
      </c>
      <c r="B93" t="s">
        <v>22</v>
      </c>
      <c r="C93" s="1">
        <v>4.2671055793762207</v>
      </c>
      <c r="D93" s="1">
        <v>0.14391249418258667</v>
      </c>
      <c r="E93" s="1">
        <v>5.3528123535215855E-3</v>
      </c>
    </row>
    <row r="94" spans="1:5" x14ac:dyDescent="0.25">
      <c r="A94" t="s">
        <v>7</v>
      </c>
      <c r="B94" t="s">
        <v>22</v>
      </c>
      <c r="C94" s="1">
        <v>2.8141903877258301</v>
      </c>
      <c r="D94" s="1">
        <v>8.2008577883243561E-2</v>
      </c>
      <c r="E94" s="1">
        <v>2.9545037541538477E-3</v>
      </c>
    </row>
    <row r="95" spans="1:5" x14ac:dyDescent="0.25">
      <c r="A95" t="s">
        <v>8</v>
      </c>
      <c r="B95" t="s">
        <v>22</v>
      </c>
      <c r="C95" s="1">
        <v>4.0290331840515137</v>
      </c>
      <c r="D95" s="1">
        <v>0.11443381756544113</v>
      </c>
      <c r="E95" s="1">
        <v>4.0399222634732723E-3</v>
      </c>
    </row>
    <row r="96" spans="1:5" x14ac:dyDescent="0.25">
      <c r="A96" t="s">
        <v>1</v>
      </c>
      <c r="B96" t="s">
        <v>22</v>
      </c>
      <c r="C96" s="1">
        <v>4.0290331840515137</v>
      </c>
      <c r="D96" s="1">
        <v>0.11443381756544113</v>
      </c>
      <c r="E96" s="1">
        <v>4.0399222634732723E-3</v>
      </c>
    </row>
    <row r="97" spans="1:5" x14ac:dyDescent="0.25">
      <c r="A97" t="s">
        <v>2</v>
      </c>
      <c r="B97" t="s">
        <v>22</v>
      </c>
      <c r="C97" s="1">
        <v>4.9397072792053223</v>
      </c>
      <c r="D97" s="1">
        <v>0.11175976693630219</v>
      </c>
      <c r="E97" s="1">
        <v>4.7395392321050167E-3</v>
      </c>
    </row>
    <row r="98" spans="1:5" x14ac:dyDescent="0.25">
      <c r="A98" t="s">
        <v>9</v>
      </c>
      <c r="B98" t="s">
        <v>22</v>
      </c>
      <c r="C98" s="1">
        <v>4.7547879219055176</v>
      </c>
      <c r="D98" s="1">
        <v>0.10062578320503235</v>
      </c>
      <c r="E98" s="1">
        <v>4.3832254596054554E-3</v>
      </c>
    </row>
    <row r="99" spans="1:5" x14ac:dyDescent="0.25">
      <c r="A99" t="s">
        <v>10</v>
      </c>
      <c r="B99" t="s">
        <v>22</v>
      </c>
      <c r="C99" s="1">
        <v>5.440061092376709</v>
      </c>
      <c r="D99" s="1">
        <v>0.12381820380687714</v>
      </c>
      <c r="E99" s="1">
        <v>5.1705017685890198E-3</v>
      </c>
    </row>
    <row r="100" spans="1:5" x14ac:dyDescent="0.25">
      <c r="A100" t="s">
        <v>3</v>
      </c>
      <c r="B100" t="s">
        <v>22</v>
      </c>
      <c r="C100" s="1">
        <v>0.19997537136077881</v>
      </c>
      <c r="D100" s="1">
        <v>1.4017907902598381E-2</v>
      </c>
      <c r="E100" s="1">
        <v>2.6109209284186363E-4</v>
      </c>
    </row>
    <row r="101" spans="1:5" x14ac:dyDescent="0.25">
      <c r="A101" t="s">
        <v>4</v>
      </c>
      <c r="B101" t="s">
        <v>22</v>
      </c>
      <c r="C101" s="1">
        <v>4.2246413230895996</v>
      </c>
      <c r="D101" s="1">
        <v>0.20266252756118774</v>
      </c>
      <c r="E101" s="1">
        <v>2.4529274553060532E-2</v>
      </c>
    </row>
    <row r="102" spans="1:5" x14ac:dyDescent="0.25">
      <c r="A102" t="s">
        <v>11</v>
      </c>
      <c r="B102" t="s">
        <v>22</v>
      </c>
      <c r="C102" s="1">
        <v>4.8532242774963379</v>
      </c>
      <c r="D102" s="1">
        <v>0.13262486457824707</v>
      </c>
      <c r="E102" s="1">
        <v>4.9807541072368622E-3</v>
      </c>
    </row>
    <row r="103" spans="1:5" x14ac:dyDescent="0.25">
      <c r="A103" t="s">
        <v>12</v>
      </c>
      <c r="B103" t="s">
        <v>22</v>
      </c>
      <c r="C103" s="1">
        <v>4.2289581298828125</v>
      </c>
      <c r="D103" s="1">
        <v>0.13775114715099335</v>
      </c>
      <c r="E103" s="1">
        <v>4.5629218220710754E-3</v>
      </c>
    </row>
    <row r="104" spans="1:5" x14ac:dyDescent="0.25">
      <c r="A104" t="s">
        <v>5</v>
      </c>
      <c r="B104" t="s">
        <v>22</v>
      </c>
      <c r="C104" s="1">
        <v>3.5877103805541992</v>
      </c>
      <c r="D104" s="1">
        <v>9.6864946186542511E-2</v>
      </c>
      <c r="E104" s="1">
        <v>3.6640032194554806E-3</v>
      </c>
    </row>
    <row r="105" spans="1:5" x14ac:dyDescent="0.25">
      <c r="A105" t="s">
        <v>13</v>
      </c>
      <c r="B105" t="s">
        <v>22</v>
      </c>
      <c r="C105" s="1">
        <v>3.5972771644592285</v>
      </c>
      <c r="D105" s="1">
        <v>0.10314451903104782</v>
      </c>
      <c r="E105" s="1">
        <v>3.7289629690349102E-3</v>
      </c>
    </row>
    <row r="106" spans="1:5" x14ac:dyDescent="0.25">
      <c r="A106" t="s">
        <v>14</v>
      </c>
      <c r="B106" t="s">
        <v>22</v>
      </c>
      <c r="C106" s="1">
        <v>4.2946019172668457</v>
      </c>
      <c r="D106" s="1">
        <v>8.5075050592422485E-2</v>
      </c>
      <c r="E106" s="1">
        <v>3.9817774668335915E-3</v>
      </c>
    </row>
    <row r="107" spans="1:5" x14ac:dyDescent="0.25">
      <c r="A107" t="s">
        <v>0</v>
      </c>
      <c r="B107" t="s">
        <v>23</v>
      </c>
      <c r="C107" s="1">
        <v>4.2186565399169922</v>
      </c>
      <c r="D107" s="1">
        <v>4.8811011016368866E-2</v>
      </c>
      <c r="E107" s="1">
        <v>4.3052048422396183E-3</v>
      </c>
    </row>
    <row r="108" spans="1:5" x14ac:dyDescent="0.25">
      <c r="A108" t="s">
        <v>6</v>
      </c>
      <c r="B108" t="s">
        <v>23</v>
      </c>
      <c r="C108" s="1">
        <v>3.9602787494659424</v>
      </c>
      <c r="D108" s="1">
        <v>4.765169695019722E-2</v>
      </c>
      <c r="E108" s="1">
        <v>4.967917688190937E-3</v>
      </c>
    </row>
    <row r="109" spans="1:5" x14ac:dyDescent="0.25">
      <c r="A109" t="s">
        <v>7</v>
      </c>
      <c r="B109" t="s">
        <v>23</v>
      </c>
      <c r="C109" s="1">
        <v>3.9264066219329834</v>
      </c>
      <c r="D109" s="1">
        <v>4.3080810457468033E-2</v>
      </c>
      <c r="E109" s="1">
        <v>4.1221738792955875E-3</v>
      </c>
    </row>
    <row r="110" spans="1:5" x14ac:dyDescent="0.25">
      <c r="A110" t="s">
        <v>8</v>
      </c>
      <c r="B110" t="s">
        <v>23</v>
      </c>
      <c r="C110" s="1">
        <v>5.156764030456543</v>
      </c>
      <c r="D110" s="1">
        <v>6.3868224620819092E-2</v>
      </c>
      <c r="E110" s="1">
        <v>5.1707015372812748E-3</v>
      </c>
    </row>
    <row r="111" spans="1:5" x14ac:dyDescent="0.25">
      <c r="A111" t="s">
        <v>1</v>
      </c>
      <c r="B111" t="s">
        <v>23</v>
      </c>
      <c r="C111" s="1">
        <v>5.156764030456543</v>
      </c>
      <c r="D111" s="1">
        <v>6.3868224620819092E-2</v>
      </c>
      <c r="E111" s="1">
        <v>5.1707015372812748E-3</v>
      </c>
    </row>
    <row r="112" spans="1:5" x14ac:dyDescent="0.25">
      <c r="A112" t="s">
        <v>2</v>
      </c>
      <c r="B112" t="s">
        <v>23</v>
      </c>
      <c r="C112" s="1">
        <v>4.4078235626220703</v>
      </c>
      <c r="D112" s="1">
        <v>6.8388581275939941E-2</v>
      </c>
      <c r="E112" s="1">
        <v>4.2292084544897079E-3</v>
      </c>
    </row>
    <row r="113" spans="1:5" x14ac:dyDescent="0.25">
      <c r="A113" t="s">
        <v>9</v>
      </c>
      <c r="B113" t="s">
        <v>23</v>
      </c>
      <c r="C113" s="1">
        <v>4.5760674476623535</v>
      </c>
      <c r="D113" s="1">
        <v>5.1468610763549805E-2</v>
      </c>
      <c r="E113" s="1">
        <v>4.2184712365269661E-3</v>
      </c>
    </row>
    <row r="114" spans="1:5" x14ac:dyDescent="0.25">
      <c r="A114" t="s">
        <v>10</v>
      </c>
      <c r="B114" t="s">
        <v>23</v>
      </c>
      <c r="C114" s="1">
        <v>4.4102287292480469</v>
      </c>
      <c r="D114" s="1">
        <v>6.2331106513738632E-2</v>
      </c>
      <c r="E114" s="1">
        <v>4.1916989721357822E-3</v>
      </c>
    </row>
    <row r="115" spans="1:5" x14ac:dyDescent="0.25">
      <c r="A115" t="s">
        <v>3</v>
      </c>
      <c r="B115" t="s">
        <v>23</v>
      </c>
      <c r="C115" s="1">
        <v>2.5976026058197021</v>
      </c>
      <c r="D115" s="1">
        <v>4.9205146729946136E-2</v>
      </c>
      <c r="E115" s="1">
        <v>3.3914851956069469E-3</v>
      </c>
    </row>
    <row r="116" spans="1:5" x14ac:dyDescent="0.25">
      <c r="A116" t="s">
        <v>4</v>
      </c>
      <c r="B116" t="s">
        <v>23</v>
      </c>
      <c r="C116" s="1">
        <v>1.2110697031021118</v>
      </c>
      <c r="D116" s="1">
        <v>2.7329998090863228E-2</v>
      </c>
      <c r="E116" s="1">
        <v>7.0317597128450871E-3</v>
      </c>
    </row>
    <row r="117" spans="1:5" x14ac:dyDescent="0.25">
      <c r="A117" t="s">
        <v>11</v>
      </c>
      <c r="B117" t="s">
        <v>23</v>
      </c>
      <c r="C117" s="1">
        <v>2.9853851795196533</v>
      </c>
      <c r="D117" s="1">
        <v>3.0166620388627052E-2</v>
      </c>
      <c r="E117" s="1">
        <v>3.0638333410024643E-3</v>
      </c>
    </row>
    <row r="118" spans="1:5" x14ac:dyDescent="0.25">
      <c r="A118" t="s">
        <v>12</v>
      </c>
      <c r="B118" t="s">
        <v>23</v>
      </c>
      <c r="C118" s="1">
        <v>4.3711552619934082</v>
      </c>
      <c r="D118" s="1">
        <v>4.4856999069452286E-2</v>
      </c>
      <c r="E118" s="1">
        <v>4.7163483686745167E-3</v>
      </c>
    </row>
    <row r="119" spans="1:5" x14ac:dyDescent="0.25">
      <c r="A119" t="s">
        <v>5</v>
      </c>
      <c r="B119" t="s">
        <v>23</v>
      </c>
      <c r="C119" s="1">
        <v>4.0816097259521484</v>
      </c>
      <c r="D119" s="1">
        <v>4.4021375477313995E-2</v>
      </c>
      <c r="E119" s="1">
        <v>4.1684051975607872E-3</v>
      </c>
    </row>
    <row r="120" spans="1:5" x14ac:dyDescent="0.25">
      <c r="A120" t="s">
        <v>13</v>
      </c>
      <c r="B120" t="s">
        <v>23</v>
      </c>
      <c r="C120" s="1">
        <v>4.9071855545043945</v>
      </c>
      <c r="D120" s="1">
        <v>6.40215203166008E-2</v>
      </c>
      <c r="E120" s="1">
        <v>5.0868229009211063E-3</v>
      </c>
    </row>
    <row r="121" spans="1:5" x14ac:dyDescent="0.25">
      <c r="A121" t="s">
        <v>14</v>
      </c>
      <c r="B121" t="s">
        <v>23</v>
      </c>
      <c r="C121" s="1">
        <v>3.9405922889709473</v>
      </c>
      <c r="D121" s="1">
        <v>4.318711906671524E-2</v>
      </c>
      <c r="E121" s="1">
        <v>3.6535547114908695E-3</v>
      </c>
    </row>
    <row r="122" spans="1:5" x14ac:dyDescent="0.25">
      <c r="A122" t="s">
        <v>0</v>
      </c>
      <c r="B122" t="s">
        <v>24</v>
      </c>
      <c r="C122" s="1">
        <v>0.3208802342414856</v>
      </c>
      <c r="D122" s="1">
        <v>1.9414633512496948E-2</v>
      </c>
      <c r="E122" s="1">
        <v>3.2746326178312302E-4</v>
      </c>
    </row>
    <row r="123" spans="1:5" x14ac:dyDescent="0.25">
      <c r="A123" t="s">
        <v>6</v>
      </c>
      <c r="B123" t="s">
        <v>24</v>
      </c>
      <c r="C123" s="1">
        <v>0.19847479462623596</v>
      </c>
      <c r="D123" s="1">
        <v>1.2872950173914433E-2</v>
      </c>
      <c r="E123" s="1">
        <v>2.4897398543544114E-4</v>
      </c>
    </row>
    <row r="124" spans="1:5" x14ac:dyDescent="0.25">
      <c r="A124" t="s">
        <v>7</v>
      </c>
      <c r="B124" t="s">
        <v>24</v>
      </c>
      <c r="C124" s="1">
        <v>8.1307061016559601E-2</v>
      </c>
      <c r="D124" s="1">
        <v>4.0378249250352383E-3</v>
      </c>
      <c r="E124" s="1">
        <v>8.5360967204906046E-5</v>
      </c>
    </row>
    <row r="125" spans="1:5" x14ac:dyDescent="0.25">
      <c r="A125" t="s">
        <v>8</v>
      </c>
      <c r="B125" t="s">
        <v>24</v>
      </c>
      <c r="C125" s="1">
        <v>0.42613494396209717</v>
      </c>
      <c r="D125" s="1">
        <v>3.2841268926858902E-2</v>
      </c>
      <c r="E125" s="1">
        <v>4.2728669359348714E-4</v>
      </c>
    </row>
    <row r="126" spans="1:5" x14ac:dyDescent="0.25">
      <c r="A126" t="s">
        <v>1</v>
      </c>
      <c r="B126" t="s">
        <v>24</v>
      </c>
      <c r="C126" s="1">
        <v>0.42613494396209717</v>
      </c>
      <c r="D126" s="1">
        <v>3.2841268926858902E-2</v>
      </c>
      <c r="E126" s="1">
        <v>4.2728669359348714E-4</v>
      </c>
    </row>
    <row r="127" spans="1:5" x14ac:dyDescent="0.25">
      <c r="A127" t="s">
        <v>2</v>
      </c>
      <c r="B127" t="s">
        <v>24</v>
      </c>
      <c r="C127" s="1">
        <v>0.12450966984033585</v>
      </c>
      <c r="D127" s="1">
        <v>7.3148640803992748E-3</v>
      </c>
      <c r="E127" s="1">
        <v>1.1946426093345508E-4</v>
      </c>
    </row>
    <row r="128" spans="1:5" x14ac:dyDescent="0.25">
      <c r="A128" t="s">
        <v>9</v>
      </c>
      <c r="B128" t="s">
        <v>24</v>
      </c>
      <c r="C128" s="1">
        <v>1.3613417148590088</v>
      </c>
      <c r="D128" s="1">
        <v>8.89153853058815E-2</v>
      </c>
      <c r="E128" s="1">
        <v>1.2549598468467593E-3</v>
      </c>
    </row>
    <row r="129" spans="1:5" x14ac:dyDescent="0.25">
      <c r="A129" t="s">
        <v>10</v>
      </c>
      <c r="B129" t="s">
        <v>24</v>
      </c>
      <c r="C129" s="1">
        <v>0.27365311980247498</v>
      </c>
      <c r="D129" s="1">
        <v>1.5345030464231968E-2</v>
      </c>
      <c r="E129" s="1">
        <v>2.6009339489974082E-4</v>
      </c>
    </row>
    <row r="130" spans="1:5" x14ac:dyDescent="0.25">
      <c r="A130" t="s">
        <v>3</v>
      </c>
      <c r="B130" t="s">
        <v>24</v>
      </c>
      <c r="C130" s="1">
        <v>7.1643993258476257E-2</v>
      </c>
      <c r="D130" s="1">
        <v>1.5009588561952114E-2</v>
      </c>
      <c r="E130" s="1">
        <v>9.3539922090712935E-5</v>
      </c>
    </row>
    <row r="131" spans="1:5" x14ac:dyDescent="0.25">
      <c r="A131" t="s">
        <v>4</v>
      </c>
      <c r="B131" t="s">
        <v>24</v>
      </c>
      <c r="C131" s="1">
        <v>0.11928355693817139</v>
      </c>
      <c r="D131" s="1">
        <v>7.8820548951625824E-3</v>
      </c>
      <c r="E131" s="1">
        <v>6.9258880103006959E-4</v>
      </c>
    </row>
    <row r="132" spans="1:5" x14ac:dyDescent="0.25">
      <c r="A132" t="s">
        <v>11</v>
      </c>
      <c r="B132" t="s">
        <v>24</v>
      </c>
      <c r="C132" s="1">
        <v>4.7359224408864975E-2</v>
      </c>
      <c r="D132" s="1">
        <v>2.9189456254243851E-3</v>
      </c>
      <c r="E132" s="1">
        <v>4.8603698814986274E-5</v>
      </c>
    </row>
    <row r="133" spans="1:5" x14ac:dyDescent="0.25">
      <c r="A133" t="s">
        <v>12</v>
      </c>
      <c r="B133" t="s">
        <v>24</v>
      </c>
      <c r="C133" s="1">
        <v>0.8930317759513855</v>
      </c>
      <c r="D133" s="1">
        <v>6.0987275093793869E-2</v>
      </c>
      <c r="E133" s="1">
        <v>9.6355500863865018E-4</v>
      </c>
    </row>
    <row r="134" spans="1:5" x14ac:dyDescent="0.25">
      <c r="A134" t="s">
        <v>5</v>
      </c>
      <c r="B134" t="s">
        <v>24</v>
      </c>
      <c r="C134" s="1">
        <v>0.62800109386444092</v>
      </c>
      <c r="D134" s="1">
        <v>4.7851730138063431E-2</v>
      </c>
      <c r="E134" s="1">
        <v>6.4135558204725385E-4</v>
      </c>
    </row>
    <row r="135" spans="1:5" x14ac:dyDescent="0.25">
      <c r="A135" t="s">
        <v>13</v>
      </c>
      <c r="B135" t="s">
        <v>24</v>
      </c>
      <c r="C135" s="1">
        <v>0.12729881703853607</v>
      </c>
      <c r="D135" s="1">
        <v>6.6197225823998451E-3</v>
      </c>
      <c r="E135" s="1">
        <v>1.3195884821470827E-4</v>
      </c>
    </row>
    <row r="136" spans="1:5" x14ac:dyDescent="0.25">
      <c r="A136" t="s">
        <v>14</v>
      </c>
      <c r="B136" t="s">
        <v>24</v>
      </c>
      <c r="C136" s="1">
        <v>0.13874560594558716</v>
      </c>
      <c r="D136" s="1">
        <v>7.8442627564072609E-3</v>
      </c>
      <c r="E136" s="1">
        <v>1.2863920710515231E-4</v>
      </c>
    </row>
    <row r="137" spans="1:5" x14ac:dyDescent="0.25">
      <c r="A137" t="s">
        <v>0</v>
      </c>
      <c r="B137" t="s">
        <v>25</v>
      </c>
      <c r="C137" s="1">
        <v>3.9468251168727875E-2</v>
      </c>
      <c r="D137" s="1">
        <v>4.8922449350357056E-3</v>
      </c>
      <c r="E137" s="1">
        <v>4.0277962398249656E-5</v>
      </c>
    </row>
    <row r="138" spans="1:5" x14ac:dyDescent="0.25">
      <c r="A138" t="s">
        <v>6</v>
      </c>
      <c r="B138" t="s">
        <v>25</v>
      </c>
      <c r="C138" s="1">
        <v>0</v>
      </c>
      <c r="D138" s="1"/>
      <c r="E138" s="1">
        <v>0</v>
      </c>
    </row>
    <row r="139" spans="1:5" x14ac:dyDescent="0.25">
      <c r="A139" t="s">
        <v>7</v>
      </c>
      <c r="B139" t="s">
        <v>25</v>
      </c>
      <c r="C139" s="1">
        <v>6.0859546065330505E-2</v>
      </c>
      <c r="D139" s="1">
        <v>3.6728298291563988E-3</v>
      </c>
      <c r="E139" s="1">
        <v>6.389395275618881E-5</v>
      </c>
    </row>
    <row r="140" spans="1:5" x14ac:dyDescent="0.25">
      <c r="A140" t="s">
        <v>8</v>
      </c>
      <c r="B140" t="s">
        <v>25</v>
      </c>
      <c r="C140" s="1">
        <v>0</v>
      </c>
      <c r="D140" s="1">
        <v>0</v>
      </c>
      <c r="E140" s="1">
        <v>0</v>
      </c>
    </row>
    <row r="141" spans="1:5" x14ac:dyDescent="0.25">
      <c r="A141" t="s">
        <v>1</v>
      </c>
      <c r="B141" t="s">
        <v>25</v>
      </c>
      <c r="C141" s="1">
        <v>0</v>
      </c>
      <c r="D141" s="1">
        <v>0</v>
      </c>
      <c r="E141" s="1">
        <v>0</v>
      </c>
    </row>
    <row r="142" spans="1:5" x14ac:dyDescent="0.25">
      <c r="A142" t="s">
        <v>2</v>
      </c>
      <c r="B142" t="s">
        <v>25</v>
      </c>
      <c r="C142" s="1">
        <v>0</v>
      </c>
      <c r="D142" s="1"/>
      <c r="E142" s="1">
        <v>0</v>
      </c>
    </row>
    <row r="143" spans="1:5" x14ac:dyDescent="0.25">
      <c r="A143" t="s">
        <v>9</v>
      </c>
      <c r="B143" t="s">
        <v>25</v>
      </c>
      <c r="C143" s="1">
        <v>1.5329582616686821E-2</v>
      </c>
      <c r="D143" s="1">
        <v>2.4359812960028648E-3</v>
      </c>
      <c r="E143" s="1">
        <v>1.4131654097582214E-5</v>
      </c>
    </row>
    <row r="144" spans="1:5" x14ac:dyDescent="0.25">
      <c r="A144" t="s">
        <v>10</v>
      </c>
      <c r="B144" t="s">
        <v>25</v>
      </c>
      <c r="C144" s="1">
        <v>5.2965120412409306E-3</v>
      </c>
      <c r="D144" s="1">
        <v>1.8203033832833171E-3</v>
      </c>
      <c r="E144" s="1">
        <v>5.0340659072389826E-6</v>
      </c>
    </row>
    <row r="145" spans="1:5" x14ac:dyDescent="0.25">
      <c r="A145" t="s">
        <v>3</v>
      </c>
      <c r="B145" t="s">
        <v>25</v>
      </c>
      <c r="C145" s="1">
        <v>7.6444879174232483E-2</v>
      </c>
      <c r="D145" s="1">
        <v>5.5341827683150768E-3</v>
      </c>
      <c r="E145" s="1">
        <v>9.9808057711925358E-5</v>
      </c>
    </row>
    <row r="146" spans="1:5" x14ac:dyDescent="0.25">
      <c r="A146" t="s">
        <v>4</v>
      </c>
      <c r="B146" t="s">
        <v>25</v>
      </c>
      <c r="C146" s="1">
        <v>0</v>
      </c>
      <c r="D146" s="1"/>
      <c r="E146" s="1">
        <v>0</v>
      </c>
    </row>
    <row r="147" spans="1:5" x14ac:dyDescent="0.25">
      <c r="A147" t="s">
        <v>11</v>
      </c>
      <c r="B147" t="s">
        <v>25</v>
      </c>
      <c r="C147" s="1">
        <v>8.3755664527416229E-2</v>
      </c>
      <c r="D147" s="1">
        <v>7.162066176533699E-3</v>
      </c>
      <c r="E147" s="1">
        <v>8.5956540715415031E-5</v>
      </c>
    </row>
    <row r="148" spans="1:5" x14ac:dyDescent="0.25">
      <c r="A148" t="s">
        <v>12</v>
      </c>
      <c r="B148" t="s">
        <v>25</v>
      </c>
      <c r="C148" s="1">
        <v>0.12329424172639847</v>
      </c>
      <c r="D148" s="1">
        <v>1.520401518791914E-2</v>
      </c>
      <c r="E148" s="1">
        <v>1.330308587057516E-4</v>
      </c>
    </row>
    <row r="149" spans="1:5" x14ac:dyDescent="0.25">
      <c r="A149" t="s">
        <v>5</v>
      </c>
      <c r="B149" t="s">
        <v>25</v>
      </c>
      <c r="C149" s="1">
        <v>4.2001686990261078E-2</v>
      </c>
      <c r="D149" s="1">
        <v>1.2251664884388447E-2</v>
      </c>
      <c r="E149" s="1">
        <v>4.2894855141639709E-5</v>
      </c>
    </row>
    <row r="150" spans="1:5" x14ac:dyDescent="0.25">
      <c r="A150" t="s">
        <v>13</v>
      </c>
      <c r="B150" t="s">
        <v>25</v>
      </c>
      <c r="C150" s="1">
        <v>2.806587889790535E-2</v>
      </c>
      <c r="D150" s="1">
        <v>7.2985542938113213E-3</v>
      </c>
      <c r="E150" s="1">
        <v>2.9093287594150752E-5</v>
      </c>
    </row>
    <row r="151" spans="1:5" x14ac:dyDescent="0.25">
      <c r="A151" t="s">
        <v>14</v>
      </c>
      <c r="B151" t="s">
        <v>25</v>
      </c>
      <c r="C151" s="1">
        <v>2.2249948233366013E-2</v>
      </c>
      <c r="D151" s="1">
        <v>4.3665021657943726E-3</v>
      </c>
      <c r="E151" s="1">
        <v>2.0629233404179104E-5</v>
      </c>
    </row>
    <row r="152" spans="1:5" x14ac:dyDescent="0.25">
      <c r="A152" t="s">
        <v>0</v>
      </c>
      <c r="B152" t="s">
        <v>26</v>
      </c>
      <c r="C152" s="1">
        <v>4.4514961242675781</v>
      </c>
      <c r="D152" s="1">
        <v>9.1169320046901703E-2</v>
      </c>
      <c r="E152" s="1">
        <v>4.5428215526044369E-3</v>
      </c>
    </row>
    <row r="153" spans="1:5" x14ac:dyDescent="0.25">
      <c r="A153" t="s">
        <v>6</v>
      </c>
      <c r="B153" t="s">
        <v>26</v>
      </c>
      <c r="C153" s="1">
        <v>4.6843328475952148</v>
      </c>
      <c r="D153" s="1">
        <v>0.10422366857528687</v>
      </c>
      <c r="E153" s="1">
        <v>5.8761974796652794E-3</v>
      </c>
    </row>
    <row r="154" spans="1:5" x14ac:dyDescent="0.25">
      <c r="A154" t="s">
        <v>7</v>
      </c>
      <c r="B154" t="s">
        <v>26</v>
      </c>
      <c r="C154" s="1">
        <v>2.7130799293518066</v>
      </c>
      <c r="D154" s="1">
        <v>4.8556365072727203E-2</v>
      </c>
      <c r="E154" s="1">
        <v>2.8483518399298191E-3</v>
      </c>
    </row>
    <row r="155" spans="1:5" x14ac:dyDescent="0.25">
      <c r="A155" t="s">
        <v>8</v>
      </c>
      <c r="B155" t="s">
        <v>26</v>
      </c>
      <c r="C155" s="1">
        <v>6.114682674407959</v>
      </c>
      <c r="D155" s="1">
        <v>0.11808342486619949</v>
      </c>
      <c r="E155" s="1">
        <v>6.1312089674174786E-3</v>
      </c>
    </row>
    <row r="156" spans="1:5" x14ac:dyDescent="0.25">
      <c r="A156" t="s">
        <v>1</v>
      </c>
      <c r="B156" t="s">
        <v>26</v>
      </c>
      <c r="C156" s="1">
        <v>6.114682674407959</v>
      </c>
      <c r="D156" s="1">
        <v>0.11808342486619949</v>
      </c>
      <c r="E156" s="1">
        <v>6.1312089674174786E-3</v>
      </c>
    </row>
    <row r="157" spans="1:5" x14ac:dyDescent="0.25">
      <c r="A157" t="s">
        <v>2</v>
      </c>
      <c r="B157" t="s">
        <v>26</v>
      </c>
      <c r="C157" s="1">
        <v>5.6844592094421387</v>
      </c>
      <c r="D157" s="1">
        <v>0.14093434810638428</v>
      </c>
      <c r="E157" s="1">
        <v>5.4541123099625111E-3</v>
      </c>
    </row>
    <row r="158" spans="1:5" x14ac:dyDescent="0.25">
      <c r="A158" t="s">
        <v>9</v>
      </c>
      <c r="B158" t="s">
        <v>26</v>
      </c>
      <c r="C158" s="1">
        <v>4.4059462547302246</v>
      </c>
      <c r="D158" s="1">
        <v>0.10214892029762268</v>
      </c>
      <c r="E158" s="1">
        <v>4.0616444312036037E-3</v>
      </c>
    </row>
    <row r="159" spans="1:5" x14ac:dyDescent="0.25">
      <c r="A159" t="s">
        <v>10</v>
      </c>
      <c r="B159" t="s">
        <v>26</v>
      </c>
      <c r="C159" s="1">
        <v>6.2741937637329102</v>
      </c>
      <c r="D159" s="1">
        <v>0.13174408674240112</v>
      </c>
      <c r="E159" s="1">
        <v>5.9633026830852032E-3</v>
      </c>
    </row>
    <row r="160" spans="1:5" x14ac:dyDescent="0.25">
      <c r="A160" t="s">
        <v>3</v>
      </c>
      <c r="B160" t="s">
        <v>26</v>
      </c>
      <c r="C160" s="1">
        <v>1.5657352209091187</v>
      </c>
      <c r="D160" s="1">
        <v>9.3053519725799561E-2</v>
      </c>
      <c r="E160" s="1">
        <v>2.0442570094019175E-3</v>
      </c>
    </row>
    <row r="161" spans="1:5" x14ac:dyDescent="0.25">
      <c r="A161" t="s">
        <v>4</v>
      </c>
      <c r="B161" t="s">
        <v>26</v>
      </c>
      <c r="C161" s="1">
        <v>1.6982673406600952</v>
      </c>
      <c r="D161" s="1">
        <v>4.1184838861227036E-2</v>
      </c>
      <c r="E161" s="1">
        <v>9.8605453968048096E-3</v>
      </c>
    </row>
    <row r="162" spans="1:5" x14ac:dyDescent="0.25">
      <c r="A162" t="s">
        <v>11</v>
      </c>
      <c r="B162" t="s">
        <v>26</v>
      </c>
      <c r="C162" s="1">
        <v>3.4154551029205322</v>
      </c>
      <c r="D162" s="1">
        <v>6.3429489731788635E-2</v>
      </c>
      <c r="E162" s="1">
        <v>3.5052043385803699E-3</v>
      </c>
    </row>
    <row r="163" spans="1:5" x14ac:dyDescent="0.25">
      <c r="A163" t="s">
        <v>12</v>
      </c>
      <c r="B163" t="s">
        <v>26</v>
      </c>
      <c r="C163" s="1">
        <v>4.3215994834899902</v>
      </c>
      <c r="D163" s="1">
        <v>9.0854927897453308E-2</v>
      </c>
      <c r="E163" s="1">
        <v>4.6628788113594055E-3</v>
      </c>
    </row>
    <row r="164" spans="1:5" x14ac:dyDescent="0.25">
      <c r="A164" t="s">
        <v>5</v>
      </c>
      <c r="B164" t="s">
        <v>26</v>
      </c>
      <c r="C164" s="1">
        <v>4.1419010162353516</v>
      </c>
      <c r="D164" s="1">
        <v>0.10383675992488861</v>
      </c>
      <c r="E164" s="1">
        <v>4.2299791239202023E-3</v>
      </c>
    </row>
    <row r="165" spans="1:5" x14ac:dyDescent="0.25">
      <c r="A165" t="s">
        <v>13</v>
      </c>
      <c r="B165" t="s">
        <v>26</v>
      </c>
      <c r="C165" s="1">
        <v>3.614985466003418</v>
      </c>
      <c r="D165" s="1">
        <v>8.1572361290454865E-2</v>
      </c>
      <c r="E165" s="1">
        <v>3.7473193369805813E-3</v>
      </c>
    </row>
    <row r="166" spans="1:5" x14ac:dyDescent="0.25">
      <c r="A166" t="s">
        <v>14</v>
      </c>
      <c r="B166" t="s">
        <v>26</v>
      </c>
      <c r="C166" s="1">
        <v>3.826991081237793</v>
      </c>
      <c r="D166" s="1">
        <v>9.155651181936264E-2</v>
      </c>
      <c r="E166" s="1">
        <v>3.5482281818985939E-3</v>
      </c>
    </row>
    <row r="167" spans="1:5" x14ac:dyDescent="0.25">
      <c r="A167" t="s">
        <v>0</v>
      </c>
      <c r="B167" t="s">
        <v>27</v>
      </c>
      <c r="C167" s="1">
        <v>16.935266494750977</v>
      </c>
      <c r="D167" s="1"/>
      <c r="E167" s="1">
        <v>1.7282703891396523E-2</v>
      </c>
    </row>
    <row r="168" spans="1:5" x14ac:dyDescent="0.25">
      <c r="A168" t="s">
        <v>6</v>
      </c>
      <c r="B168" t="s">
        <v>27</v>
      </c>
      <c r="C168" s="1">
        <v>18.066736221313477</v>
      </c>
      <c r="D168" s="1"/>
      <c r="E168" s="1">
        <v>2.2663570940494537E-2</v>
      </c>
    </row>
    <row r="169" spans="1:5" x14ac:dyDescent="0.25">
      <c r="A169" t="s">
        <v>7</v>
      </c>
      <c r="B169" t="s">
        <v>27</v>
      </c>
      <c r="C169" s="1">
        <v>16.796590805053711</v>
      </c>
      <c r="D169" s="1"/>
      <c r="E169" s="1">
        <v>1.7634054645895958E-2</v>
      </c>
    </row>
    <row r="170" spans="1:5" x14ac:dyDescent="0.25">
      <c r="A170" t="s">
        <v>8</v>
      </c>
      <c r="B170" t="s">
        <v>27</v>
      </c>
      <c r="C170" s="1">
        <v>23.611106872558594</v>
      </c>
      <c r="D170" s="1"/>
      <c r="E170" s="1">
        <v>2.3674922063946724E-2</v>
      </c>
    </row>
    <row r="171" spans="1:5" x14ac:dyDescent="0.25">
      <c r="A171" t="s">
        <v>1</v>
      </c>
      <c r="B171" t="s">
        <v>27</v>
      </c>
      <c r="C171" s="1">
        <v>23.611106872558594</v>
      </c>
      <c r="D171" s="1"/>
      <c r="E171" s="1">
        <v>2.3674922063946724E-2</v>
      </c>
    </row>
    <row r="172" spans="1:5" x14ac:dyDescent="0.25">
      <c r="A172" t="s">
        <v>2</v>
      </c>
      <c r="B172" t="s">
        <v>27</v>
      </c>
      <c r="C172" s="1">
        <v>19.694103240966797</v>
      </c>
      <c r="D172" s="1"/>
      <c r="E172" s="1">
        <v>1.8896054476499557E-2</v>
      </c>
    </row>
    <row r="173" spans="1:5" x14ac:dyDescent="0.25">
      <c r="A173" t="s">
        <v>9</v>
      </c>
      <c r="B173" t="s">
        <v>27</v>
      </c>
      <c r="C173" s="1">
        <v>17.602100372314453</v>
      </c>
      <c r="D173" s="1"/>
      <c r="E173" s="1">
        <v>1.6226585954427719E-2</v>
      </c>
    </row>
    <row r="174" spans="1:5" x14ac:dyDescent="0.25">
      <c r="A174" t="s">
        <v>10</v>
      </c>
      <c r="B174" t="s">
        <v>27</v>
      </c>
      <c r="C174" s="1">
        <v>14.880889892578125</v>
      </c>
      <c r="D174" s="1"/>
      <c r="E174" s="1">
        <v>1.4143530279397964E-2</v>
      </c>
    </row>
    <row r="175" spans="1:5" x14ac:dyDescent="0.25">
      <c r="A175" t="s">
        <v>3</v>
      </c>
      <c r="B175" t="s">
        <v>27</v>
      </c>
      <c r="C175" s="1">
        <v>11.659783363342285</v>
      </c>
      <c r="D175" s="1"/>
      <c r="E175" s="1">
        <v>1.5223260037600994E-2</v>
      </c>
    </row>
    <row r="176" spans="1:5" x14ac:dyDescent="0.25">
      <c r="A176" t="s">
        <v>4</v>
      </c>
      <c r="B176" t="s">
        <v>27</v>
      </c>
      <c r="C176" s="1">
        <v>2.4667782783508301</v>
      </c>
      <c r="D176" s="1"/>
      <c r="E176" s="1">
        <v>1.4322703704237938E-2</v>
      </c>
    </row>
    <row r="177" spans="1:5" x14ac:dyDescent="0.25">
      <c r="A177" t="s">
        <v>11</v>
      </c>
      <c r="B177" t="s">
        <v>27</v>
      </c>
      <c r="C177" s="1">
        <v>12.25474739074707</v>
      </c>
      <c r="D177" s="1"/>
      <c r="E177" s="1">
        <v>1.2576770037412643E-2</v>
      </c>
    </row>
    <row r="178" spans="1:5" x14ac:dyDescent="0.25">
      <c r="A178" t="s">
        <v>12</v>
      </c>
      <c r="B178" t="s">
        <v>27</v>
      </c>
      <c r="C178" s="1">
        <v>11.594596862792969</v>
      </c>
      <c r="D178" s="1"/>
      <c r="E178" s="1">
        <v>1.2510229833424091E-2</v>
      </c>
    </row>
    <row r="179" spans="1:5" x14ac:dyDescent="0.25">
      <c r="A179" t="s">
        <v>5</v>
      </c>
      <c r="B179" t="s">
        <v>27</v>
      </c>
      <c r="C179" s="1">
        <v>14.549355506896973</v>
      </c>
      <c r="D179" s="1"/>
      <c r="E179" s="1">
        <v>1.4858747832477093E-2</v>
      </c>
    </row>
    <row r="180" spans="1:5" x14ac:dyDescent="0.25">
      <c r="A180" t="s">
        <v>13</v>
      </c>
      <c r="B180" t="s">
        <v>27</v>
      </c>
      <c r="C180" s="1">
        <v>15.916360855102539</v>
      </c>
      <c r="D180" s="1"/>
      <c r="E180" s="1">
        <v>1.6499010846018791E-2</v>
      </c>
    </row>
    <row r="181" spans="1:5" x14ac:dyDescent="0.25">
      <c r="A181" t="s">
        <v>14</v>
      </c>
      <c r="B181" t="s">
        <v>27</v>
      </c>
      <c r="C181" s="1">
        <v>22.088953018188477</v>
      </c>
      <c r="D181" s="1"/>
      <c r="E181" s="1">
        <v>2.0479965955018997E-2</v>
      </c>
    </row>
    <row r="182" spans="1:5" x14ac:dyDescent="0.25">
      <c r="A182" t="s">
        <v>0</v>
      </c>
      <c r="B182" t="s">
        <v>28</v>
      </c>
      <c r="C182" s="1">
        <v>88.184722900390625</v>
      </c>
      <c r="D182" s="1"/>
      <c r="E182" s="1">
        <v>8.9993879199028015E-2</v>
      </c>
    </row>
    <row r="183" spans="1:5" x14ac:dyDescent="0.25">
      <c r="A183" t="s">
        <v>6</v>
      </c>
      <c r="B183" t="s">
        <v>28</v>
      </c>
      <c r="C183" s="1">
        <v>79.4593505859375</v>
      </c>
      <c r="D183" s="1"/>
      <c r="E183" s="1">
        <v>9.9676698446273804E-2</v>
      </c>
    </row>
    <row r="184" spans="1:5" x14ac:dyDescent="0.25">
      <c r="A184" t="s">
        <v>7</v>
      </c>
      <c r="B184" t="s">
        <v>28</v>
      </c>
      <c r="C184" s="1">
        <v>85.418304443359375</v>
      </c>
      <c r="D184" s="1"/>
      <c r="E184" s="1">
        <v>8.9677192270755768E-2</v>
      </c>
    </row>
    <row r="185" spans="1:5" x14ac:dyDescent="0.25">
      <c r="A185" t="s">
        <v>8</v>
      </c>
      <c r="B185" t="s">
        <v>28</v>
      </c>
      <c r="C185" s="1">
        <v>95.540519714355469</v>
      </c>
      <c r="D185" s="1"/>
      <c r="E185" s="1">
        <v>9.5798738300800323E-2</v>
      </c>
    </row>
    <row r="186" spans="1:5" x14ac:dyDescent="0.25">
      <c r="A186" t="s">
        <v>1</v>
      </c>
      <c r="B186" t="s">
        <v>28</v>
      </c>
      <c r="C186" s="1">
        <v>95.540519714355469</v>
      </c>
      <c r="D186" s="1"/>
      <c r="E186" s="1">
        <v>9.5798738300800323E-2</v>
      </c>
    </row>
    <row r="187" spans="1:5" x14ac:dyDescent="0.25">
      <c r="A187" t="s">
        <v>2</v>
      </c>
      <c r="B187" t="s">
        <v>28</v>
      </c>
      <c r="C187" s="1">
        <v>92.921188354492188</v>
      </c>
      <c r="D187" s="1"/>
      <c r="E187" s="1">
        <v>8.9155815541744232E-2</v>
      </c>
    </row>
    <row r="188" spans="1:5" x14ac:dyDescent="0.25">
      <c r="A188" t="s">
        <v>9</v>
      </c>
      <c r="B188" t="s">
        <v>28</v>
      </c>
      <c r="C188" s="1">
        <v>112.57895660400391</v>
      </c>
      <c r="D188" s="1"/>
      <c r="E188" s="1">
        <v>0.10378149151802063</v>
      </c>
    </row>
    <row r="189" spans="1:5" x14ac:dyDescent="0.25">
      <c r="A189" t="s">
        <v>10</v>
      </c>
      <c r="B189" t="s">
        <v>28</v>
      </c>
      <c r="C189" s="1">
        <v>96.189140319824219</v>
      </c>
      <c r="D189" s="1"/>
      <c r="E189" s="1">
        <v>9.1422893106937408E-2</v>
      </c>
    </row>
    <row r="190" spans="1:5" x14ac:dyDescent="0.25">
      <c r="A190" t="s">
        <v>3</v>
      </c>
      <c r="B190" t="s">
        <v>28</v>
      </c>
      <c r="C190" s="1">
        <v>66.910133361816406</v>
      </c>
      <c r="D190" s="1"/>
      <c r="E190" s="1">
        <v>8.7359294295310974E-2</v>
      </c>
    </row>
    <row r="191" spans="1:5" x14ac:dyDescent="0.25">
      <c r="A191" t="s">
        <v>4</v>
      </c>
      <c r="B191" t="s">
        <v>28</v>
      </c>
      <c r="C191" s="1">
        <v>12.320781707763672</v>
      </c>
      <c r="D191" s="1"/>
      <c r="E191" s="1">
        <v>7.1537397801876068E-2</v>
      </c>
    </row>
    <row r="192" spans="1:5" x14ac:dyDescent="0.25">
      <c r="A192" t="s">
        <v>11</v>
      </c>
      <c r="B192" t="s">
        <v>28</v>
      </c>
      <c r="C192" s="1">
        <v>79.877685546875</v>
      </c>
      <c r="D192" s="1"/>
      <c r="E192" s="1">
        <v>8.1976667046546936E-2</v>
      </c>
    </row>
    <row r="193" spans="1:5" x14ac:dyDescent="0.25">
      <c r="A193" t="s">
        <v>12</v>
      </c>
      <c r="B193" t="s">
        <v>28</v>
      </c>
      <c r="C193" s="1">
        <v>85.56756591796875</v>
      </c>
      <c r="D193" s="1"/>
      <c r="E193" s="1">
        <v>9.2324890196323395E-2</v>
      </c>
    </row>
    <row r="194" spans="1:5" x14ac:dyDescent="0.25">
      <c r="A194" t="s">
        <v>5</v>
      </c>
      <c r="B194" t="s">
        <v>28</v>
      </c>
      <c r="C194" s="1">
        <v>93.241790771484375</v>
      </c>
      <c r="D194" s="1"/>
      <c r="E194" s="1">
        <v>9.5224581658840179E-2</v>
      </c>
    </row>
    <row r="195" spans="1:5" x14ac:dyDescent="0.25">
      <c r="A195" t="s">
        <v>13</v>
      </c>
      <c r="B195" t="s">
        <v>28</v>
      </c>
      <c r="C195" s="1">
        <v>80.726325988769531</v>
      </c>
      <c r="D195" s="1"/>
      <c r="E195" s="1">
        <v>8.3681471645832062E-2</v>
      </c>
    </row>
    <row r="196" spans="1:5" x14ac:dyDescent="0.25">
      <c r="A196" t="s">
        <v>14</v>
      </c>
      <c r="B196" t="s">
        <v>28</v>
      </c>
      <c r="C196" s="1">
        <v>89.070159912109375</v>
      </c>
      <c r="D196" s="1"/>
      <c r="E196" s="1">
        <v>8.2582175731658936E-2</v>
      </c>
    </row>
    <row r="197" spans="1:5" x14ac:dyDescent="0.25">
      <c r="A197" t="s">
        <v>0</v>
      </c>
      <c r="B197" t="s">
        <v>29</v>
      </c>
      <c r="C197" s="1">
        <v>14.287700653076172</v>
      </c>
      <c r="D197" s="1">
        <v>0.32633441686630249</v>
      </c>
      <c r="E197" s="1">
        <v>1.4580820687115192E-2</v>
      </c>
    </row>
    <row r="198" spans="1:5" x14ac:dyDescent="0.25">
      <c r="A198" t="s">
        <v>6</v>
      </c>
      <c r="B198" t="s">
        <v>29</v>
      </c>
      <c r="C198" s="1">
        <v>8.5800914764404297</v>
      </c>
      <c r="D198" s="1">
        <v>0.32299143075942993</v>
      </c>
      <c r="E198" s="1">
        <v>1.0763178579509258E-2</v>
      </c>
    </row>
    <row r="199" spans="1:5" x14ac:dyDescent="0.25">
      <c r="A199" t="s">
        <v>7</v>
      </c>
      <c r="B199" t="s">
        <v>29</v>
      </c>
      <c r="C199" s="1">
        <v>10.967276573181152</v>
      </c>
      <c r="D199" s="1">
        <v>0.32778963446617126</v>
      </c>
      <c r="E199" s="1">
        <v>1.1514095589518547E-2</v>
      </c>
    </row>
    <row r="200" spans="1:5" x14ac:dyDescent="0.25">
      <c r="A200" t="s">
        <v>8</v>
      </c>
      <c r="B200" t="s">
        <v>29</v>
      </c>
      <c r="C200" s="1">
        <v>26.436077117919922</v>
      </c>
      <c r="D200" s="1">
        <v>0.28439238667488098</v>
      </c>
      <c r="E200" s="1">
        <v>2.6507526636123657E-2</v>
      </c>
    </row>
    <row r="201" spans="1:5" x14ac:dyDescent="0.25">
      <c r="A201" t="s">
        <v>1</v>
      </c>
      <c r="B201" t="s">
        <v>29</v>
      </c>
      <c r="C201" s="1">
        <v>26.436077117919922</v>
      </c>
      <c r="D201" s="1">
        <v>0.28439238667488098</v>
      </c>
      <c r="E201" s="1">
        <v>2.6507526636123657E-2</v>
      </c>
    </row>
    <row r="202" spans="1:5" x14ac:dyDescent="0.25">
      <c r="A202" t="s">
        <v>2</v>
      </c>
      <c r="B202" t="s">
        <v>29</v>
      </c>
      <c r="C202" s="1">
        <v>8.8297281265258789</v>
      </c>
      <c r="D202" s="1">
        <v>0.40263023972511292</v>
      </c>
      <c r="E202" s="1">
        <v>8.4719285368919373E-3</v>
      </c>
    </row>
    <row r="203" spans="1:5" x14ac:dyDescent="0.25">
      <c r="A203" t="s">
        <v>9</v>
      </c>
      <c r="B203" t="s">
        <v>29</v>
      </c>
      <c r="C203" s="1">
        <v>10.574794769287109</v>
      </c>
      <c r="D203" s="1">
        <v>0.40765967965126038</v>
      </c>
      <c r="E203" s="1">
        <v>9.7484290599822998E-3</v>
      </c>
    </row>
    <row r="204" spans="1:5" x14ac:dyDescent="0.25">
      <c r="A204" t="s">
        <v>10</v>
      </c>
      <c r="B204" t="s">
        <v>29</v>
      </c>
      <c r="C204" s="1">
        <v>9.0154781341552734</v>
      </c>
      <c r="D204" s="1">
        <v>0.2758861780166626</v>
      </c>
      <c r="E204" s="1">
        <v>8.5687544196844101E-3</v>
      </c>
    </row>
    <row r="205" spans="1:5" x14ac:dyDescent="0.25">
      <c r="A205" t="s">
        <v>3</v>
      </c>
      <c r="B205" t="s">
        <v>29</v>
      </c>
      <c r="C205" s="1">
        <v>2.6956512928009033</v>
      </c>
      <c r="D205" s="1">
        <v>0.21778321266174316</v>
      </c>
      <c r="E205" s="1">
        <v>3.5194996744394302E-3</v>
      </c>
    </row>
    <row r="206" spans="1:5" x14ac:dyDescent="0.25">
      <c r="A206" t="s">
        <v>4</v>
      </c>
      <c r="B206" t="s">
        <v>29</v>
      </c>
      <c r="C206" s="1">
        <v>8.6905269622802734</v>
      </c>
      <c r="D206" s="1">
        <v>0.44107142090797424</v>
      </c>
      <c r="E206" s="1">
        <v>5.0459273159503937E-2</v>
      </c>
    </row>
    <row r="207" spans="1:5" x14ac:dyDescent="0.25">
      <c r="A207" t="s">
        <v>11</v>
      </c>
      <c r="B207" t="s">
        <v>29</v>
      </c>
      <c r="C207" s="1">
        <v>17.010402679443359</v>
      </c>
      <c r="D207" s="1">
        <v>0.3648475706577301</v>
      </c>
      <c r="E207" s="1">
        <v>1.7457392066717148E-2</v>
      </c>
    </row>
    <row r="208" spans="1:5" x14ac:dyDescent="0.25">
      <c r="A208" t="s">
        <v>12</v>
      </c>
      <c r="B208" t="s">
        <v>29</v>
      </c>
      <c r="C208" s="1">
        <v>18.231538772583008</v>
      </c>
      <c r="D208" s="1">
        <v>0.3778502345085144</v>
      </c>
      <c r="E208" s="1">
        <v>1.9671294838190079E-2</v>
      </c>
    </row>
    <row r="209" spans="1:5" x14ac:dyDescent="0.25">
      <c r="A209" t="s">
        <v>5</v>
      </c>
      <c r="B209" t="s">
        <v>29</v>
      </c>
      <c r="C209" s="1">
        <v>15.684412956237793</v>
      </c>
      <c r="D209" s="1">
        <v>0.31906628608703613</v>
      </c>
      <c r="E209" s="1">
        <v>1.6017941758036613E-2</v>
      </c>
    </row>
    <row r="210" spans="1:5" x14ac:dyDescent="0.25">
      <c r="A210" t="s">
        <v>13</v>
      </c>
      <c r="B210" t="s">
        <v>29</v>
      </c>
      <c r="C210" s="1">
        <v>9.4705638885498047</v>
      </c>
      <c r="D210" s="1">
        <v>0.37819477915763855</v>
      </c>
      <c r="E210" s="1">
        <v>9.8172528669238091E-3</v>
      </c>
    </row>
    <row r="211" spans="1:5" x14ac:dyDescent="0.25">
      <c r="A211" t="s">
        <v>14</v>
      </c>
      <c r="B211" t="s">
        <v>29</v>
      </c>
      <c r="C211" s="1">
        <v>8.5474166870117188</v>
      </c>
      <c r="D211" s="1">
        <v>0.3494163453578949</v>
      </c>
      <c r="E211" s="1">
        <v>7.9248128458857536E-3</v>
      </c>
    </row>
    <row r="212" spans="1:5" x14ac:dyDescent="0.25">
      <c r="A212" t="s">
        <v>0</v>
      </c>
      <c r="B212" t="s">
        <v>30</v>
      </c>
      <c r="C212" s="1">
        <v>9.3280391693115234</v>
      </c>
      <c r="D212" s="1">
        <v>0.59543395042419434</v>
      </c>
      <c r="E212" s="1">
        <v>9.5194093883037567E-3</v>
      </c>
    </row>
    <row r="213" spans="1:5" x14ac:dyDescent="0.25">
      <c r="A213" t="s">
        <v>6</v>
      </c>
      <c r="B213" t="s">
        <v>30</v>
      </c>
      <c r="C213" s="1">
        <v>10.837460517883301</v>
      </c>
      <c r="D213" s="1">
        <v>0.57004278898239136</v>
      </c>
      <c r="E213" s="1">
        <v>1.3594904914498329E-2</v>
      </c>
    </row>
    <row r="214" spans="1:5" x14ac:dyDescent="0.25">
      <c r="A214" t="s">
        <v>7</v>
      </c>
      <c r="B214" t="s">
        <v>30</v>
      </c>
      <c r="C214" s="1">
        <v>8.57733154296875</v>
      </c>
      <c r="D214" s="1">
        <v>0.66217505931854248</v>
      </c>
      <c r="E214" s="1">
        <v>9.0049905702471733E-3</v>
      </c>
    </row>
    <row r="215" spans="1:5" x14ac:dyDescent="0.25">
      <c r="A215" t="s">
        <v>8</v>
      </c>
      <c r="B215" t="s">
        <v>30</v>
      </c>
      <c r="C215" s="1">
        <v>8.2382774353027344</v>
      </c>
      <c r="D215" s="1">
        <v>0.70238298177719116</v>
      </c>
      <c r="E215" s="1">
        <v>8.2605434581637383E-3</v>
      </c>
    </row>
    <row r="216" spans="1:5" x14ac:dyDescent="0.25">
      <c r="A216" t="s">
        <v>1</v>
      </c>
      <c r="B216" t="s">
        <v>30</v>
      </c>
      <c r="C216" s="1">
        <v>8.2382774353027344</v>
      </c>
      <c r="D216" s="1">
        <v>0.70238298177719116</v>
      </c>
      <c r="E216" s="1">
        <v>8.2605434581637383E-3</v>
      </c>
    </row>
    <row r="217" spans="1:5" x14ac:dyDescent="0.25">
      <c r="A217" t="s">
        <v>2</v>
      </c>
      <c r="B217" t="s">
        <v>30</v>
      </c>
      <c r="C217" s="1">
        <v>8.2518129348754883</v>
      </c>
      <c r="D217" s="1">
        <v>0.56329947710037231</v>
      </c>
      <c r="E217" s="1">
        <v>7.9174302518367767E-3</v>
      </c>
    </row>
    <row r="218" spans="1:5" x14ac:dyDescent="0.25">
      <c r="A218" t="s">
        <v>9</v>
      </c>
      <c r="B218" t="s">
        <v>30</v>
      </c>
      <c r="C218" s="1">
        <v>12.047930717468262</v>
      </c>
      <c r="D218" s="1">
        <v>0.56312257051467896</v>
      </c>
      <c r="E218" s="1">
        <v>1.1106446385383606E-2</v>
      </c>
    </row>
    <row r="219" spans="1:5" x14ac:dyDescent="0.25">
      <c r="A219" t="s">
        <v>10</v>
      </c>
      <c r="B219" t="s">
        <v>30</v>
      </c>
      <c r="C219" s="1">
        <v>8.0716123580932617</v>
      </c>
      <c r="D219" s="1">
        <v>0.6312595009803772</v>
      </c>
      <c r="E219" s="1">
        <v>7.6716584153473377E-3</v>
      </c>
    </row>
    <row r="220" spans="1:5" x14ac:dyDescent="0.25">
      <c r="A220" t="s">
        <v>3</v>
      </c>
      <c r="B220" t="s">
        <v>30</v>
      </c>
      <c r="C220" s="1">
        <v>1.6300854682922363</v>
      </c>
      <c r="D220" s="1">
        <v>0.95040088891983032</v>
      </c>
      <c r="E220" s="1">
        <v>2.1282744128257036E-3</v>
      </c>
    </row>
    <row r="221" spans="1:5" x14ac:dyDescent="0.25">
      <c r="A221" t="s">
        <v>4</v>
      </c>
      <c r="B221" t="s">
        <v>30</v>
      </c>
      <c r="C221" s="1">
        <v>6.2135930061340332</v>
      </c>
      <c r="D221" s="1">
        <v>0.57558423280715942</v>
      </c>
      <c r="E221" s="1">
        <v>3.6077603697776794E-2</v>
      </c>
    </row>
    <row r="222" spans="1:5" x14ac:dyDescent="0.25">
      <c r="A222" t="s">
        <v>11</v>
      </c>
      <c r="B222" t="s">
        <v>30</v>
      </c>
      <c r="C222" s="1">
        <v>9.6298179626464844</v>
      </c>
      <c r="D222" s="1">
        <v>0.58826255798339844</v>
      </c>
      <c r="E222" s="1">
        <v>9.8828645423054695E-3</v>
      </c>
    </row>
    <row r="223" spans="1:5" x14ac:dyDescent="0.25">
      <c r="A223" t="s">
        <v>12</v>
      </c>
      <c r="B223" t="s">
        <v>30</v>
      </c>
      <c r="C223" s="1">
        <v>10.317889213562012</v>
      </c>
      <c r="D223" s="1">
        <v>0.57486379146575928</v>
      </c>
      <c r="E223" s="1">
        <v>1.1132698506116867E-2</v>
      </c>
    </row>
    <row r="224" spans="1:5" x14ac:dyDescent="0.25">
      <c r="A224" t="s">
        <v>5</v>
      </c>
      <c r="B224" t="s">
        <v>30</v>
      </c>
      <c r="C224" s="1">
        <v>13.30954647064209</v>
      </c>
      <c r="D224" s="1">
        <v>0.55288279056549072</v>
      </c>
      <c r="E224" s="1">
        <v>1.3592574745416641E-2</v>
      </c>
    </row>
    <row r="225" spans="1:5" x14ac:dyDescent="0.25">
      <c r="A225" t="s">
        <v>13</v>
      </c>
      <c r="B225" t="s">
        <v>30</v>
      </c>
      <c r="C225" s="1">
        <v>6.0557146072387695</v>
      </c>
      <c r="D225" s="1">
        <v>0.45675978064537048</v>
      </c>
      <c r="E225" s="1">
        <v>6.2773963436484337E-3</v>
      </c>
    </row>
    <row r="226" spans="1:5" x14ac:dyDescent="0.25">
      <c r="A226" t="s">
        <v>14</v>
      </c>
      <c r="B226" t="s">
        <v>30</v>
      </c>
      <c r="C226" s="1">
        <v>12.97189998626709</v>
      </c>
      <c r="D226" s="1">
        <v>0.58218657970428467</v>
      </c>
      <c r="E226" s="1">
        <v>1.2027011252939701E-2</v>
      </c>
    </row>
    <row r="227" spans="1:5" x14ac:dyDescent="0.25">
      <c r="A227" t="s">
        <v>0</v>
      </c>
      <c r="B227" t="s">
        <v>31</v>
      </c>
      <c r="C227" s="1">
        <v>2.6054160594940186</v>
      </c>
      <c r="D227" s="1">
        <v>0.13628336787223816</v>
      </c>
      <c r="E227" s="1">
        <v>2.6588677428662777E-3</v>
      </c>
    </row>
    <row r="228" spans="1:5" x14ac:dyDescent="0.25">
      <c r="A228" t="s">
        <v>6</v>
      </c>
      <c r="B228" t="s">
        <v>31</v>
      </c>
      <c r="C228" s="1">
        <v>2.0959675312042236</v>
      </c>
      <c r="D228" s="1">
        <v>0.12543946504592896</v>
      </c>
      <c r="E228" s="1">
        <v>2.6292577385902405E-3</v>
      </c>
    </row>
    <row r="229" spans="1:5" x14ac:dyDescent="0.25">
      <c r="A229" t="s">
        <v>7</v>
      </c>
      <c r="B229" t="s">
        <v>31</v>
      </c>
      <c r="C229" s="1">
        <v>2.7407724857330322</v>
      </c>
      <c r="D229" s="1">
        <v>0.14014086127281189</v>
      </c>
      <c r="E229" s="1">
        <v>2.8774251695722342E-3</v>
      </c>
    </row>
    <row r="230" spans="1:5" x14ac:dyDescent="0.25">
      <c r="A230" t="s">
        <v>8</v>
      </c>
      <c r="B230" t="s">
        <v>31</v>
      </c>
      <c r="C230" s="1">
        <v>3.3580806255340576</v>
      </c>
      <c r="D230" s="1">
        <v>0.16079841554164886</v>
      </c>
      <c r="E230" s="1">
        <v>3.3671567216515541E-3</v>
      </c>
    </row>
    <row r="231" spans="1:5" x14ac:dyDescent="0.25">
      <c r="A231" t="s">
        <v>1</v>
      </c>
      <c r="B231" t="s">
        <v>31</v>
      </c>
      <c r="C231" s="1">
        <v>3.3580806255340576</v>
      </c>
      <c r="D231" s="1">
        <v>0.16079841554164886</v>
      </c>
      <c r="E231" s="1">
        <v>3.3671567216515541E-3</v>
      </c>
    </row>
    <row r="232" spans="1:5" x14ac:dyDescent="0.25">
      <c r="A232" t="s">
        <v>2</v>
      </c>
      <c r="B232" t="s">
        <v>31</v>
      </c>
      <c r="C232" s="1">
        <v>1.3887110948562622</v>
      </c>
      <c r="D232" s="1">
        <v>0.10915806144475937</v>
      </c>
      <c r="E232" s="1">
        <v>1.3324373867362738E-3</v>
      </c>
    </row>
    <row r="233" spans="1:5" x14ac:dyDescent="0.25">
      <c r="A233" t="s">
        <v>9</v>
      </c>
      <c r="B233" t="s">
        <v>31</v>
      </c>
      <c r="C233" s="1">
        <v>1.9565781354904175</v>
      </c>
      <c r="D233" s="1">
        <v>8.9170962572097778E-2</v>
      </c>
      <c r="E233" s="1">
        <v>1.8036816036328673E-3</v>
      </c>
    </row>
    <row r="234" spans="1:5" x14ac:dyDescent="0.25">
      <c r="A234" t="s">
        <v>10</v>
      </c>
      <c r="B234" t="s">
        <v>31</v>
      </c>
      <c r="C234" s="1">
        <v>2.2131271362304688</v>
      </c>
      <c r="D234" s="1">
        <v>0.14062163233757019</v>
      </c>
      <c r="E234" s="1">
        <v>2.1034651435911655E-3</v>
      </c>
    </row>
    <row r="235" spans="1:5" x14ac:dyDescent="0.25">
      <c r="A235" t="s">
        <v>3</v>
      </c>
      <c r="B235" t="s">
        <v>31</v>
      </c>
      <c r="C235" s="1">
        <v>5.7702958583831787E-2</v>
      </c>
      <c r="D235" s="1">
        <v>2.6510393247008324E-2</v>
      </c>
      <c r="E235" s="1">
        <v>7.5338211900088936E-5</v>
      </c>
    </row>
    <row r="236" spans="1:5" x14ac:dyDescent="0.25">
      <c r="A236" t="s">
        <v>4</v>
      </c>
      <c r="B236" t="s">
        <v>31</v>
      </c>
      <c r="C236" s="1">
        <v>2.6173138618469238</v>
      </c>
      <c r="D236" s="1">
        <v>0.14999115467071533</v>
      </c>
      <c r="E236" s="1">
        <v>1.519674900919199E-2</v>
      </c>
    </row>
    <row r="237" spans="1:5" x14ac:dyDescent="0.25">
      <c r="A237" t="s">
        <v>11</v>
      </c>
      <c r="B237" t="s">
        <v>31</v>
      </c>
      <c r="C237" s="1">
        <v>3.3226003646850586</v>
      </c>
      <c r="D237" s="1">
        <v>0.13160024583339691</v>
      </c>
      <c r="E237" s="1">
        <v>3.409909550100565E-3</v>
      </c>
    </row>
    <row r="238" spans="1:5" x14ac:dyDescent="0.25">
      <c r="A238" t="s">
        <v>12</v>
      </c>
      <c r="B238" t="s">
        <v>31</v>
      </c>
      <c r="C238" s="1">
        <v>3.2099075317382813</v>
      </c>
      <c r="D238" s="1">
        <v>0.14818292856216431</v>
      </c>
      <c r="E238" s="1">
        <v>3.4633961040526628E-3</v>
      </c>
    </row>
    <row r="239" spans="1:5" x14ac:dyDescent="0.25">
      <c r="A239" t="s">
        <v>5</v>
      </c>
      <c r="B239" t="s">
        <v>31</v>
      </c>
      <c r="C239" s="1">
        <v>3.0727016925811768</v>
      </c>
      <c r="D239" s="1">
        <v>0.13487769663333893</v>
      </c>
      <c r="E239" s="1">
        <v>3.1380427535623312E-3</v>
      </c>
    </row>
    <row r="240" spans="1:5" x14ac:dyDescent="0.25">
      <c r="A240" t="s">
        <v>13</v>
      </c>
      <c r="B240" t="s">
        <v>31</v>
      </c>
      <c r="C240" s="1">
        <v>1.7661457061767578</v>
      </c>
      <c r="D240" s="1">
        <v>0.12291464954614639</v>
      </c>
      <c r="E240" s="1">
        <v>1.8307990394532681E-3</v>
      </c>
    </row>
    <row r="241" spans="1:5" x14ac:dyDescent="0.25">
      <c r="A241" t="s">
        <v>14</v>
      </c>
      <c r="B241" t="s">
        <v>31</v>
      </c>
      <c r="C241" s="1">
        <v>1.5922279357910156</v>
      </c>
      <c r="D241" s="1">
        <v>0.11951417475938797</v>
      </c>
      <c r="E241" s="1">
        <v>1.476248144172132E-3</v>
      </c>
    </row>
    <row r="242" spans="1:5" x14ac:dyDescent="0.25">
      <c r="A242" t="s">
        <v>0</v>
      </c>
      <c r="B242" t="s">
        <v>32</v>
      </c>
      <c r="C242" s="1">
        <v>10.14847469329834</v>
      </c>
      <c r="D242" s="1">
        <v>6.3794851303100586E-2</v>
      </c>
      <c r="E242" s="1">
        <v>1.0356675833463669E-2</v>
      </c>
    </row>
    <row r="243" spans="1:5" x14ac:dyDescent="0.25">
      <c r="A243" t="s">
        <v>6</v>
      </c>
      <c r="B243" t="s">
        <v>32</v>
      </c>
      <c r="C243" s="1">
        <v>5.5839214324951172</v>
      </c>
      <c r="D243" s="1">
        <v>4.8407021909952164E-2</v>
      </c>
      <c r="E243" s="1">
        <v>7.0046735927462578E-3</v>
      </c>
    </row>
    <row r="244" spans="1:5" x14ac:dyDescent="0.25">
      <c r="A244" t="s">
        <v>7</v>
      </c>
      <c r="B244" t="s">
        <v>32</v>
      </c>
      <c r="C244" s="1">
        <v>11.178674697875977</v>
      </c>
      <c r="D244" s="1">
        <v>8.2697212696075439E-2</v>
      </c>
      <c r="E244" s="1">
        <v>1.1736034415662289E-2</v>
      </c>
    </row>
    <row r="245" spans="1:5" x14ac:dyDescent="0.25">
      <c r="A245" t="s">
        <v>8</v>
      </c>
      <c r="B245" t="s">
        <v>32</v>
      </c>
      <c r="C245" s="1">
        <v>12.646429061889648</v>
      </c>
      <c r="D245" s="1">
        <v>5.2140098065137863E-2</v>
      </c>
      <c r="E245" s="1">
        <v>1.2680608779191971E-2</v>
      </c>
    </row>
    <row r="246" spans="1:5" x14ac:dyDescent="0.25">
      <c r="A246" t="s">
        <v>1</v>
      </c>
      <c r="B246" t="s">
        <v>32</v>
      </c>
      <c r="C246" s="1">
        <v>12.646429061889648</v>
      </c>
      <c r="D246" s="1">
        <v>5.2140098065137863E-2</v>
      </c>
      <c r="E246" s="1">
        <v>1.2680608779191971E-2</v>
      </c>
    </row>
    <row r="247" spans="1:5" x14ac:dyDescent="0.25">
      <c r="A247" t="s">
        <v>2</v>
      </c>
      <c r="B247" t="s">
        <v>32</v>
      </c>
      <c r="C247" s="1">
        <v>13.062892913818359</v>
      </c>
      <c r="D247" s="1">
        <v>9.8381347954273224E-2</v>
      </c>
      <c r="E247" s="1">
        <v>1.2533554807305336E-2</v>
      </c>
    </row>
    <row r="248" spans="1:5" x14ac:dyDescent="0.25">
      <c r="A248" t="s">
        <v>9</v>
      </c>
      <c r="B248" t="s">
        <v>32</v>
      </c>
      <c r="C248" s="1">
        <v>15.843684196472168</v>
      </c>
      <c r="D248" s="1">
        <v>9.4176173210144043E-2</v>
      </c>
      <c r="E248" s="1">
        <v>1.4605581760406494E-2</v>
      </c>
    </row>
    <row r="249" spans="1:5" x14ac:dyDescent="0.25">
      <c r="A249" t="s">
        <v>10</v>
      </c>
      <c r="B249" t="s">
        <v>32</v>
      </c>
      <c r="C249" s="1">
        <v>9.1715211868286133</v>
      </c>
      <c r="D249" s="1">
        <v>6.1952490359544754E-2</v>
      </c>
      <c r="E249" s="1">
        <v>8.7170656770467758E-3</v>
      </c>
    </row>
    <row r="250" spans="1:5" x14ac:dyDescent="0.25">
      <c r="A250" t="s">
        <v>3</v>
      </c>
      <c r="B250" t="s">
        <v>32</v>
      </c>
      <c r="C250" s="1">
        <v>3.9087061882019043</v>
      </c>
      <c r="D250" s="1">
        <v>3.6469895392656326E-2</v>
      </c>
      <c r="E250" s="1">
        <v>5.1032896153628826E-3</v>
      </c>
    </row>
    <row r="251" spans="1:5" x14ac:dyDescent="0.25">
      <c r="A251" t="s">
        <v>4</v>
      </c>
      <c r="B251" t="s">
        <v>32</v>
      </c>
      <c r="C251" s="1">
        <v>4.1561365127563477</v>
      </c>
      <c r="D251" s="1">
        <v>0.11226513236761093</v>
      </c>
      <c r="E251" s="1">
        <v>2.4131519719958305E-2</v>
      </c>
    </row>
    <row r="252" spans="1:5" x14ac:dyDescent="0.25">
      <c r="A252" t="s">
        <v>11</v>
      </c>
      <c r="B252" t="s">
        <v>32</v>
      </c>
      <c r="C252" s="1">
        <v>7.7001490592956543</v>
      </c>
      <c r="D252" s="1">
        <v>5.3951144218444824E-2</v>
      </c>
      <c r="E252" s="1">
        <v>7.9024890437722206E-3</v>
      </c>
    </row>
    <row r="253" spans="1:5" x14ac:dyDescent="0.25">
      <c r="A253" t="s">
        <v>12</v>
      </c>
      <c r="B253" t="s">
        <v>32</v>
      </c>
      <c r="C253" s="1">
        <v>8.3274698257446289</v>
      </c>
      <c r="D253" s="1">
        <v>5.5138729512691498E-2</v>
      </c>
      <c r="E253" s="1">
        <v>8.9850956574082375E-3</v>
      </c>
    </row>
    <row r="254" spans="1:5" x14ac:dyDescent="0.25">
      <c r="A254" t="s">
        <v>5</v>
      </c>
      <c r="B254" t="s">
        <v>32</v>
      </c>
      <c r="C254" s="1">
        <v>9.2206354141235352</v>
      </c>
      <c r="D254" s="1">
        <v>6.1090875416994095E-2</v>
      </c>
      <c r="E254" s="1">
        <v>9.4167124480009079E-3</v>
      </c>
    </row>
    <row r="255" spans="1:5" x14ac:dyDescent="0.25">
      <c r="A255" t="s">
        <v>13</v>
      </c>
      <c r="B255" t="s">
        <v>32</v>
      </c>
      <c r="C255" s="1">
        <v>10.407262802124023</v>
      </c>
      <c r="D255" s="1">
        <v>6.7179195582866669E-2</v>
      </c>
      <c r="E255" s="1">
        <v>1.0788241401314735E-2</v>
      </c>
    </row>
    <row r="256" spans="1:5" x14ac:dyDescent="0.25">
      <c r="A256" t="s">
        <v>14</v>
      </c>
      <c r="B256" t="s">
        <v>32</v>
      </c>
      <c r="C256" s="1">
        <v>13.177577018737793</v>
      </c>
      <c r="D256" s="1">
        <v>9.5218755304813385E-2</v>
      </c>
      <c r="E256" s="1">
        <v>1.2217705138027668E-2</v>
      </c>
    </row>
    <row r="257" spans="1:5" x14ac:dyDescent="0.25">
      <c r="A257" t="s">
        <v>0</v>
      </c>
      <c r="B257" t="s">
        <v>33</v>
      </c>
      <c r="C257" s="1">
        <v>9.9466514587402344</v>
      </c>
      <c r="D257" s="1"/>
      <c r="E257" s="1">
        <v>1.0150712914764881E-2</v>
      </c>
    </row>
    <row r="258" spans="1:5" x14ac:dyDescent="0.25">
      <c r="A258" t="s">
        <v>6</v>
      </c>
      <c r="B258" t="s">
        <v>33</v>
      </c>
      <c r="C258" s="1">
        <v>6.9853296279907227</v>
      </c>
      <c r="D258" s="1"/>
      <c r="E258" s="1">
        <v>8.7626511231064796E-3</v>
      </c>
    </row>
    <row r="259" spans="1:5" x14ac:dyDescent="0.25">
      <c r="A259" t="s">
        <v>7</v>
      </c>
      <c r="B259" t="s">
        <v>33</v>
      </c>
      <c r="C259" s="1">
        <v>13.516132354736328</v>
      </c>
      <c r="D259" s="1"/>
      <c r="E259" s="1">
        <v>1.4190034940838814E-2</v>
      </c>
    </row>
    <row r="260" spans="1:5" x14ac:dyDescent="0.25">
      <c r="A260" t="s">
        <v>8</v>
      </c>
      <c r="B260" t="s">
        <v>33</v>
      </c>
      <c r="C260" s="1">
        <v>6.3739919662475586</v>
      </c>
      <c r="D260" s="1"/>
      <c r="E260" s="1">
        <v>6.3912193290889263E-3</v>
      </c>
    </row>
    <row r="261" spans="1:5" x14ac:dyDescent="0.25">
      <c r="A261" t="s">
        <v>1</v>
      </c>
      <c r="B261" t="s">
        <v>33</v>
      </c>
      <c r="C261" s="1">
        <v>6.3739919662475586</v>
      </c>
      <c r="D261" s="1"/>
      <c r="E261" s="1">
        <v>6.3912193290889263E-3</v>
      </c>
    </row>
    <row r="262" spans="1:5" x14ac:dyDescent="0.25">
      <c r="A262" t="s">
        <v>2</v>
      </c>
      <c r="B262" t="s">
        <v>33</v>
      </c>
      <c r="C262" s="1">
        <v>17.870101928710938</v>
      </c>
      <c r="D262" s="1"/>
      <c r="E262" s="1">
        <v>1.7145965248346329E-2</v>
      </c>
    </row>
    <row r="263" spans="1:5" x14ac:dyDescent="0.25">
      <c r="A263" t="s">
        <v>9</v>
      </c>
      <c r="B263" t="s">
        <v>33</v>
      </c>
      <c r="C263" s="1">
        <v>4.870694637298584</v>
      </c>
      <c r="D263" s="1"/>
      <c r="E263" s="1">
        <v>4.4900747016072273E-3</v>
      </c>
    </row>
    <row r="264" spans="1:5" x14ac:dyDescent="0.25">
      <c r="A264" t="s">
        <v>10</v>
      </c>
      <c r="B264" t="s">
        <v>33</v>
      </c>
      <c r="C264" s="1">
        <v>27.295913696289063</v>
      </c>
      <c r="D264" s="1"/>
      <c r="E264" s="1">
        <v>2.594338171184063E-2</v>
      </c>
    </row>
    <row r="265" spans="1:5" x14ac:dyDescent="0.25">
      <c r="A265" t="s">
        <v>3</v>
      </c>
      <c r="B265" t="s">
        <v>33</v>
      </c>
      <c r="C265" s="1">
        <v>1.9989689588546753</v>
      </c>
      <c r="D265" s="1"/>
      <c r="E265" s="1">
        <v>2.6098964735865593E-3</v>
      </c>
    </row>
    <row r="266" spans="1:5" x14ac:dyDescent="0.25">
      <c r="A266" t="s">
        <v>4</v>
      </c>
      <c r="B266" t="s">
        <v>33</v>
      </c>
      <c r="C266" s="1">
        <v>5.021080493927002</v>
      </c>
      <c r="D266" s="1"/>
      <c r="E266" s="1">
        <v>2.9153591021895409E-2</v>
      </c>
    </row>
    <row r="267" spans="1:5" x14ac:dyDescent="0.25">
      <c r="A267" t="s">
        <v>11</v>
      </c>
      <c r="B267" t="s">
        <v>33</v>
      </c>
      <c r="C267" s="1">
        <v>9.9878625869750977</v>
      </c>
      <c r="D267" s="1"/>
      <c r="E267" s="1">
        <v>1.0250317864120007E-2</v>
      </c>
    </row>
    <row r="268" spans="1:5" x14ac:dyDescent="0.25">
      <c r="A268" t="s">
        <v>12</v>
      </c>
      <c r="B268" t="s">
        <v>33</v>
      </c>
      <c r="C268" s="1">
        <v>4.7670936584472656</v>
      </c>
      <c r="D268" s="1"/>
      <c r="E268" s="1">
        <v>5.1435539498925209E-3</v>
      </c>
    </row>
    <row r="269" spans="1:5" x14ac:dyDescent="0.25">
      <c r="A269" t="s">
        <v>5</v>
      </c>
      <c r="B269" t="s">
        <v>33</v>
      </c>
      <c r="C269" s="1">
        <v>9.9085664749145508</v>
      </c>
      <c r="D269" s="1"/>
      <c r="E269" s="1">
        <v>1.0119272395968437E-2</v>
      </c>
    </row>
    <row r="270" spans="1:5" x14ac:dyDescent="0.25">
      <c r="A270" t="s">
        <v>13</v>
      </c>
      <c r="B270" t="s">
        <v>33</v>
      </c>
      <c r="C270" s="1">
        <v>5.1170110702514648</v>
      </c>
      <c r="D270" s="1"/>
      <c r="E270" s="1">
        <v>5.3043300285935402E-3</v>
      </c>
    </row>
    <row r="271" spans="1:5" x14ac:dyDescent="0.25">
      <c r="A271" t="s">
        <v>14</v>
      </c>
      <c r="B271" t="s">
        <v>33</v>
      </c>
      <c r="C271" s="1">
        <v>4.4038615226745605</v>
      </c>
      <c r="D271" s="1"/>
      <c r="E271" s="1">
        <v>4.083078820258379E-3</v>
      </c>
    </row>
    <row r="272" spans="1:5" x14ac:dyDescent="0.25">
      <c r="A272" t="s">
        <v>0</v>
      </c>
      <c r="B272" t="s">
        <v>34</v>
      </c>
      <c r="C272" s="1">
        <v>4.0520501136779785</v>
      </c>
      <c r="D272" s="1"/>
      <c r="E272" s="1">
        <v>4.13518026471138E-3</v>
      </c>
    </row>
    <row r="273" spans="1:5" x14ac:dyDescent="0.25">
      <c r="A273" t="s">
        <v>6</v>
      </c>
      <c r="B273" t="s">
        <v>34</v>
      </c>
      <c r="C273" s="1">
        <v>5.8053364753723145</v>
      </c>
      <c r="D273" s="1"/>
      <c r="E273" s="1">
        <v>7.2824251838028431E-3</v>
      </c>
    </row>
    <row r="274" spans="1:5" x14ac:dyDescent="0.25">
      <c r="A274" t="s">
        <v>7</v>
      </c>
      <c r="B274" t="s">
        <v>34</v>
      </c>
      <c r="C274" s="1">
        <v>2.9225461483001709</v>
      </c>
      <c r="D274" s="1"/>
      <c r="E274" s="1">
        <v>3.0682620126754045E-3</v>
      </c>
    </row>
    <row r="275" spans="1:5" x14ac:dyDescent="0.25">
      <c r="A275" t="s">
        <v>8</v>
      </c>
      <c r="B275" t="s">
        <v>34</v>
      </c>
      <c r="C275" s="1">
        <v>4.1120033264160156</v>
      </c>
      <c r="D275" s="1"/>
      <c r="E275" s="1">
        <v>4.1231168434023857E-3</v>
      </c>
    </row>
    <row r="276" spans="1:5" x14ac:dyDescent="0.25">
      <c r="A276" t="s">
        <v>1</v>
      </c>
      <c r="B276" t="s">
        <v>34</v>
      </c>
      <c r="C276" s="1">
        <v>4.1120033264160156</v>
      </c>
      <c r="D276" s="1"/>
      <c r="E276" s="1">
        <v>4.1231168434023857E-3</v>
      </c>
    </row>
    <row r="277" spans="1:5" x14ac:dyDescent="0.25">
      <c r="A277" t="s">
        <v>2</v>
      </c>
      <c r="B277" t="s">
        <v>34</v>
      </c>
      <c r="C277" s="1">
        <v>4.8137974739074707</v>
      </c>
      <c r="D277" s="1"/>
      <c r="E277" s="1">
        <v>4.6187317930161953E-3</v>
      </c>
    </row>
    <row r="278" spans="1:5" x14ac:dyDescent="0.25">
      <c r="A278" t="s">
        <v>9</v>
      </c>
      <c r="B278" t="s">
        <v>34</v>
      </c>
      <c r="C278" s="1">
        <v>4.523348331451416</v>
      </c>
      <c r="D278" s="1"/>
      <c r="E278" s="1">
        <v>4.1698720306158066E-3</v>
      </c>
    </row>
    <row r="279" spans="1:5" x14ac:dyDescent="0.25">
      <c r="A279" t="s">
        <v>10</v>
      </c>
      <c r="B279" t="s">
        <v>34</v>
      </c>
      <c r="C279" s="1">
        <v>3.6044800281524658</v>
      </c>
      <c r="D279" s="1"/>
      <c r="E279" s="1">
        <v>3.4258754458278418E-3</v>
      </c>
    </row>
    <row r="280" spans="1:5" x14ac:dyDescent="0.25">
      <c r="A280" t="s">
        <v>3</v>
      </c>
      <c r="B280" t="s">
        <v>34</v>
      </c>
      <c r="C280" s="1">
        <v>2.7468454837799072</v>
      </c>
      <c r="D280" s="1"/>
      <c r="E280" s="1">
        <v>3.5863397642970085E-3</v>
      </c>
    </row>
    <row r="281" spans="1:5" x14ac:dyDescent="0.25">
      <c r="A281" t="s">
        <v>4</v>
      </c>
      <c r="B281" t="s">
        <v>34</v>
      </c>
      <c r="C281" s="1">
        <v>1.9276943206787109</v>
      </c>
      <c r="D281" s="1"/>
      <c r="E281" s="1">
        <v>1.1192652396857738E-2</v>
      </c>
    </row>
    <row r="282" spans="1:5" x14ac:dyDescent="0.25">
      <c r="A282" t="s">
        <v>11</v>
      </c>
      <c r="B282" t="s">
        <v>34</v>
      </c>
      <c r="C282" s="1">
        <v>3.1622147560119629</v>
      </c>
      <c r="D282" s="1"/>
      <c r="E282" s="1">
        <v>3.2453094609081745E-3</v>
      </c>
    </row>
    <row r="283" spans="1:5" x14ac:dyDescent="0.25">
      <c r="A283" t="s">
        <v>12</v>
      </c>
      <c r="B283" t="s">
        <v>34</v>
      </c>
      <c r="C283" s="1">
        <v>3.654890775680542</v>
      </c>
      <c r="D283" s="1"/>
      <c r="E283" s="1">
        <v>3.9435196667909622E-3</v>
      </c>
    </row>
    <row r="284" spans="1:5" x14ac:dyDescent="0.25">
      <c r="A284" t="s">
        <v>5</v>
      </c>
      <c r="B284" t="s">
        <v>34</v>
      </c>
      <c r="C284" s="1">
        <v>2.3692998886108398</v>
      </c>
      <c r="D284" s="1"/>
      <c r="E284" s="1">
        <v>2.419683150947094E-3</v>
      </c>
    </row>
    <row r="285" spans="1:5" x14ac:dyDescent="0.25">
      <c r="A285" t="s">
        <v>13</v>
      </c>
      <c r="B285" t="s">
        <v>34</v>
      </c>
      <c r="C285" s="1">
        <v>6.6045026779174805</v>
      </c>
      <c r="D285" s="1"/>
      <c r="E285" s="1">
        <v>6.8462742492556572E-3</v>
      </c>
    </row>
    <row r="286" spans="1:5" x14ac:dyDescent="0.25">
      <c r="A286" t="s">
        <v>14</v>
      </c>
      <c r="B286" t="s">
        <v>34</v>
      </c>
      <c r="C286" s="1">
        <v>3.1690800189971924</v>
      </c>
      <c r="D286" s="1"/>
      <c r="E286" s="1">
        <v>2.9382403008639812E-3</v>
      </c>
    </row>
    <row r="287" spans="1:5" x14ac:dyDescent="0.25">
      <c r="A287" t="s">
        <v>0</v>
      </c>
      <c r="B287" t="s">
        <v>35</v>
      </c>
      <c r="C287" s="1">
        <v>50.368331909179688</v>
      </c>
      <c r="D287" s="1"/>
      <c r="E287" s="1">
        <v>5.1401667296886444E-2</v>
      </c>
    </row>
    <row r="288" spans="1:5" x14ac:dyDescent="0.25">
      <c r="A288" t="s">
        <v>6</v>
      </c>
      <c r="B288" t="s">
        <v>35</v>
      </c>
      <c r="C288" s="1">
        <v>39.888107299804688</v>
      </c>
      <c r="D288" s="1"/>
      <c r="E288" s="1">
        <v>5.0037093460559845E-2</v>
      </c>
    </row>
    <row r="289" spans="1:5" x14ac:dyDescent="0.25">
      <c r="A289" t="s">
        <v>7</v>
      </c>
      <c r="B289" t="s">
        <v>35</v>
      </c>
      <c r="C289" s="1">
        <v>49.902732849121094</v>
      </c>
      <c r="D289" s="1"/>
      <c r="E289" s="1">
        <v>5.2390843629837036E-2</v>
      </c>
    </row>
    <row r="290" spans="1:5" x14ac:dyDescent="0.25">
      <c r="A290" t="s">
        <v>8</v>
      </c>
      <c r="B290" t="s">
        <v>35</v>
      </c>
      <c r="C290" s="1">
        <v>61.164859771728516</v>
      </c>
      <c r="D290" s="1"/>
      <c r="E290" s="1">
        <v>6.1330169439315796E-2</v>
      </c>
    </row>
    <row r="291" spans="1:5" x14ac:dyDescent="0.25">
      <c r="A291" t="s">
        <v>1</v>
      </c>
      <c r="B291" t="s">
        <v>35</v>
      </c>
      <c r="C291" s="1">
        <v>61.164859771728516</v>
      </c>
      <c r="D291" s="1"/>
      <c r="E291" s="1">
        <v>6.1330169439315796E-2</v>
      </c>
    </row>
    <row r="292" spans="1:5" x14ac:dyDescent="0.25">
      <c r="A292" t="s">
        <v>2</v>
      </c>
      <c r="B292" t="s">
        <v>35</v>
      </c>
      <c r="C292" s="1">
        <v>54.217044830322266</v>
      </c>
      <c r="D292" s="1"/>
      <c r="E292" s="1">
        <v>5.202004685997963E-2</v>
      </c>
    </row>
    <row r="293" spans="1:5" x14ac:dyDescent="0.25">
      <c r="A293" t="s">
        <v>9</v>
      </c>
      <c r="B293" t="s">
        <v>35</v>
      </c>
      <c r="C293" s="1">
        <v>49.817031860351563</v>
      </c>
      <c r="D293" s="1"/>
      <c r="E293" s="1">
        <v>4.592408612370491E-2</v>
      </c>
    </row>
    <row r="294" spans="1:5" x14ac:dyDescent="0.25">
      <c r="A294" t="s">
        <v>10</v>
      </c>
      <c r="B294" t="s">
        <v>35</v>
      </c>
      <c r="C294" s="1">
        <v>59.37213134765625</v>
      </c>
      <c r="D294" s="1"/>
      <c r="E294" s="1">
        <v>5.643019825220108E-2</v>
      </c>
    </row>
    <row r="295" spans="1:5" x14ac:dyDescent="0.25">
      <c r="A295" t="s">
        <v>3</v>
      </c>
      <c r="B295" t="s">
        <v>35</v>
      </c>
      <c r="C295" s="1">
        <v>13.037960052490234</v>
      </c>
      <c r="D295" s="1"/>
      <c r="E295" s="1">
        <v>1.7022637650370598E-2</v>
      </c>
    </row>
    <row r="296" spans="1:5" x14ac:dyDescent="0.25">
      <c r="A296" t="s">
        <v>4</v>
      </c>
      <c r="B296" t="s">
        <v>35</v>
      </c>
      <c r="C296" s="1">
        <v>28.626344680786133</v>
      </c>
      <c r="D296" s="1"/>
      <c r="E296" s="1">
        <v>0.16621139645576477</v>
      </c>
    </row>
    <row r="297" spans="1:5" x14ac:dyDescent="0.25">
      <c r="A297" t="s">
        <v>11</v>
      </c>
      <c r="B297" t="s">
        <v>35</v>
      </c>
      <c r="C297" s="1">
        <v>50.81304931640625</v>
      </c>
      <c r="D297" s="1"/>
      <c r="E297" s="1">
        <v>5.2148282527923584E-2</v>
      </c>
    </row>
    <row r="298" spans="1:5" x14ac:dyDescent="0.25">
      <c r="A298" t="s">
        <v>12</v>
      </c>
      <c r="B298" t="s">
        <v>35</v>
      </c>
      <c r="C298" s="1">
        <v>48.5087890625</v>
      </c>
      <c r="D298" s="1"/>
      <c r="E298" s="1">
        <v>5.2339557558298111E-2</v>
      </c>
    </row>
    <row r="299" spans="1:5" x14ac:dyDescent="0.25">
      <c r="A299" t="s">
        <v>5</v>
      </c>
      <c r="B299" t="s">
        <v>35</v>
      </c>
      <c r="C299" s="1">
        <v>53.565162658691406</v>
      </c>
      <c r="D299" s="1"/>
      <c r="E299" s="1">
        <v>5.4704226553440094E-2</v>
      </c>
    </row>
    <row r="300" spans="1:5" x14ac:dyDescent="0.25">
      <c r="A300" t="s">
        <v>13</v>
      </c>
      <c r="B300" t="s">
        <v>35</v>
      </c>
      <c r="C300" s="1">
        <v>39.421199798583984</v>
      </c>
      <c r="D300" s="1"/>
      <c r="E300" s="1">
        <v>4.0864292532205582E-2</v>
      </c>
    </row>
    <row r="301" spans="1:5" x14ac:dyDescent="0.25">
      <c r="A301" t="s">
        <v>14</v>
      </c>
      <c r="B301" t="s">
        <v>35</v>
      </c>
      <c r="C301" s="1">
        <v>43.862064361572266</v>
      </c>
      <c r="D301" s="1"/>
      <c r="E301" s="1">
        <v>4.06670942902565E-2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3DFC-FE6C-4DD2-9855-2EF7A7B9040D}">
  <sheetPr>
    <tabColor theme="9" tint="0.39997558519241921"/>
  </sheetPr>
  <dimension ref="B2:E20"/>
  <sheetViews>
    <sheetView workbookViewId="0">
      <selection activeCell="B19" sqref="B19"/>
    </sheetView>
  </sheetViews>
  <sheetFormatPr defaultRowHeight="15" x14ac:dyDescent="0.25"/>
  <cols>
    <col min="1" max="1" width="9.140625" style="2"/>
    <col min="2" max="2" width="12.42578125" style="2" customWidth="1"/>
    <col min="3" max="3" width="90.5703125" style="2" customWidth="1"/>
    <col min="4" max="4" width="3.85546875" style="2" customWidth="1"/>
    <col min="5" max="5" width="43.140625" style="2" customWidth="1"/>
    <col min="6" max="6" width="33" style="2" customWidth="1"/>
    <col min="7" max="16384" width="9.140625" style="2"/>
  </cols>
  <sheetData>
    <row r="2" spans="2:5" ht="21" x14ac:dyDescent="0.4">
      <c r="B2" s="13" t="s">
        <v>65</v>
      </c>
    </row>
    <row r="4" spans="2:5" ht="18.75" customHeight="1" x14ac:dyDescent="0.25">
      <c r="B4" s="14" t="s">
        <v>73</v>
      </c>
      <c r="C4" s="14"/>
      <c r="D4" s="14"/>
      <c r="E4" s="14" t="s">
        <v>192</v>
      </c>
    </row>
    <row r="5" spans="2:5" s="16" customFormat="1" ht="35.25" customHeight="1" x14ac:dyDescent="0.25">
      <c r="B5" s="19" t="s">
        <v>66</v>
      </c>
      <c r="C5" s="16" t="s">
        <v>68</v>
      </c>
      <c r="E5" s="17" t="s">
        <v>67</v>
      </c>
    </row>
    <row r="6" spans="2:5" s="16" customFormat="1" ht="40.5" customHeight="1" x14ac:dyDescent="0.25">
      <c r="B6" s="19" t="s">
        <v>72</v>
      </c>
      <c r="C6" s="16" t="s">
        <v>70</v>
      </c>
      <c r="E6" s="17" t="s">
        <v>69</v>
      </c>
    </row>
    <row r="7" spans="2:5" s="16" customFormat="1" ht="21" customHeight="1" x14ac:dyDescent="0.25">
      <c r="B7" s="87" t="s">
        <v>148</v>
      </c>
      <c r="C7" s="16" t="s">
        <v>150</v>
      </c>
      <c r="E7" s="17" t="s">
        <v>149</v>
      </c>
    </row>
    <row r="8" spans="2:5" s="16" customFormat="1" ht="21" customHeight="1" x14ac:dyDescent="0.25">
      <c r="B8" s="19" t="s">
        <v>153</v>
      </c>
      <c r="C8" s="16" t="s">
        <v>151</v>
      </c>
      <c r="E8" s="17" t="s">
        <v>155</v>
      </c>
    </row>
    <row r="9" spans="2:5" s="16" customFormat="1" ht="21" customHeight="1" x14ac:dyDescent="0.25">
      <c r="B9" s="19" t="s">
        <v>154</v>
      </c>
      <c r="C9" s="16" t="s">
        <v>152</v>
      </c>
      <c r="E9" s="17" t="s">
        <v>156</v>
      </c>
    </row>
    <row r="10" spans="2:5" s="90" customFormat="1" ht="21.75" customHeight="1" x14ac:dyDescent="0.25">
      <c r="B10" s="89" t="s">
        <v>191</v>
      </c>
      <c r="C10" s="90" t="s">
        <v>206</v>
      </c>
      <c r="E10" s="91" t="s">
        <v>194</v>
      </c>
    </row>
    <row r="11" spans="2:5" s="90" customFormat="1" ht="21.75" customHeight="1" x14ac:dyDescent="0.25">
      <c r="B11" s="89" t="s">
        <v>196</v>
      </c>
      <c r="C11" s="90" t="s">
        <v>214</v>
      </c>
      <c r="E11" s="91" t="s">
        <v>195</v>
      </c>
    </row>
    <row r="12" spans="2:5" s="90" customFormat="1" ht="21.75" customHeight="1" x14ac:dyDescent="0.25">
      <c r="B12" s="89" t="s">
        <v>212</v>
      </c>
      <c r="C12" s="90" t="s">
        <v>216</v>
      </c>
      <c r="E12" s="91" t="s">
        <v>213</v>
      </c>
    </row>
    <row r="13" spans="2:5" s="16" customFormat="1" ht="21.75" customHeight="1" x14ac:dyDescent="0.25">
      <c r="B13" s="15"/>
      <c r="E13" s="17"/>
    </row>
    <row r="14" spans="2:5" s="16" customFormat="1" ht="17.25" customHeight="1" x14ac:dyDescent="0.25">
      <c r="B14" s="30" t="s">
        <v>74</v>
      </c>
      <c r="E14" s="14" t="s">
        <v>193</v>
      </c>
    </row>
    <row r="15" spans="2:5" s="16" customFormat="1" ht="36.75" customHeight="1" x14ac:dyDescent="0.25">
      <c r="B15" s="19" t="s">
        <v>227</v>
      </c>
      <c r="C15" s="17" t="s">
        <v>116</v>
      </c>
      <c r="E15" s="17" t="s">
        <v>114</v>
      </c>
    </row>
    <row r="16" spans="2:5" s="16" customFormat="1" ht="18.75" customHeight="1" x14ac:dyDescent="0.25">
      <c r="B16" s="19" t="s">
        <v>231</v>
      </c>
      <c r="C16" s="16" t="s">
        <v>117</v>
      </c>
      <c r="E16" s="17" t="s">
        <v>115</v>
      </c>
    </row>
    <row r="17" spans="2:5" s="16" customFormat="1" ht="18.75" customHeight="1" x14ac:dyDescent="0.25">
      <c r="B17" s="19" t="s">
        <v>232</v>
      </c>
      <c r="C17" s="16" t="s">
        <v>147</v>
      </c>
      <c r="E17" s="17" t="s">
        <v>131</v>
      </c>
    </row>
    <row r="18" spans="2:5" s="16" customFormat="1" ht="19.5" customHeight="1" x14ac:dyDescent="0.25">
      <c r="B18" s="15"/>
      <c r="E18" s="17"/>
    </row>
    <row r="19" spans="2:5" s="16" customFormat="1" ht="20.25" customHeight="1" x14ac:dyDescent="0.25">
      <c r="B19" s="123"/>
      <c r="C19" s="17"/>
      <c r="E19" s="17"/>
    </row>
    <row r="20" spans="2:5" x14ac:dyDescent="0.25">
      <c r="B20" s="15"/>
      <c r="C20" s="18"/>
      <c r="E20" s="18"/>
    </row>
  </sheetData>
  <hyperlinks>
    <hyperlink ref="B5" location="'Table A.9'!A1" display="Table A.9" xr:uid="{00000000-0004-0000-0100-000000000000}"/>
    <hyperlink ref="B6" location="'Table A.10'!A1" display="Table A.10" xr:uid="{00000000-0004-0000-0100-000001000000}"/>
    <hyperlink ref="B15" location="'Table A.XX'!A1" display="Table A.XX" xr:uid="{00000000-0004-0000-0100-000002000000}"/>
    <hyperlink ref="B16" location="'Table A.18'!A1" display="Table A.18" xr:uid="{00000000-0004-0000-0100-000003000000}"/>
    <hyperlink ref="B17" location="'Table A.19'!A1" display="Table A.19" xr:uid="{00000000-0004-0000-0100-000004000000}"/>
    <hyperlink ref="B7" location="'Table A.11'!A1" display="Table A.11" xr:uid="{00000000-0004-0000-0100-000005000000}"/>
    <hyperlink ref="B8" location="'Table A.12'!A1" display="Table A.12" xr:uid="{00000000-0004-0000-0100-000006000000}"/>
    <hyperlink ref="B9" location="'Table A.13'!A1" display="Table A.13" xr:uid="{00000000-0004-0000-0100-000007000000}"/>
    <hyperlink ref="B10" location="'Table A.14'!A1" display="Table A.14" xr:uid="{00000000-0004-0000-0100-000008000000}"/>
    <hyperlink ref="B11" location="'Table A.15'!A1" display="Table A.15" xr:uid="{00000000-0004-0000-0100-000009000000}"/>
    <hyperlink ref="B12" location="'Table A.16'!A1" display="Table A.16" xr:uid="{00000000-0004-0000-0100-00000A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1"/>
  <sheetViews>
    <sheetView workbookViewId="0">
      <selection activeCell="M33" sqref="M33"/>
    </sheetView>
  </sheetViews>
  <sheetFormatPr defaultRowHeight="15" x14ac:dyDescent="0.25"/>
  <sheetData>
    <row r="1" spans="1:15" x14ac:dyDescent="0.25">
      <c r="A1" t="s">
        <v>47</v>
      </c>
      <c r="B1" t="s">
        <v>84</v>
      </c>
      <c r="C1" t="s">
        <v>101</v>
      </c>
      <c r="D1" t="s">
        <v>102</v>
      </c>
      <c r="E1" t="s">
        <v>103</v>
      </c>
      <c r="F1" t="s">
        <v>104</v>
      </c>
      <c r="G1" t="s">
        <v>105</v>
      </c>
      <c r="H1" t="s">
        <v>106</v>
      </c>
      <c r="I1" t="s">
        <v>120</v>
      </c>
      <c r="M1" s="58" t="s">
        <v>47</v>
      </c>
      <c r="N1" s="58" t="s">
        <v>118</v>
      </c>
    </row>
    <row r="2" spans="1:15" x14ac:dyDescent="0.25">
      <c r="A2" t="s">
        <v>80</v>
      </c>
      <c r="B2" t="s">
        <v>85</v>
      </c>
      <c r="C2" s="1">
        <v>516.63599999999997</v>
      </c>
      <c r="D2" s="1">
        <v>94.663139343261719</v>
      </c>
      <c r="E2" s="1">
        <v>9.4039037823677063E-2</v>
      </c>
      <c r="F2" s="1">
        <v>257.54699724912643</v>
      </c>
      <c r="G2" s="1">
        <v>57.546546936035156</v>
      </c>
      <c r="H2" s="1">
        <v>5.6316360831260681E-2</v>
      </c>
      <c r="I2" s="1">
        <v>1</v>
      </c>
      <c r="M2" t="s">
        <v>81</v>
      </c>
      <c r="N2" t="s">
        <v>75</v>
      </c>
    </row>
    <row r="3" spans="1:15" x14ac:dyDescent="0.25">
      <c r="A3" t="s">
        <v>81</v>
      </c>
      <c r="B3" t="s">
        <v>86</v>
      </c>
      <c r="C3" s="1">
        <v>409.14600000000013</v>
      </c>
      <c r="D3" s="1">
        <v>79.2220458984375</v>
      </c>
      <c r="E3" s="1">
        <v>8.5692636668682098E-2</v>
      </c>
      <c r="F3" s="1">
        <v>255.16799795627594</v>
      </c>
      <c r="G3" s="1">
        <v>61.378147125244141</v>
      </c>
      <c r="H3" s="1">
        <v>6.1796016991138458E-2</v>
      </c>
      <c r="I3" s="1">
        <v>1</v>
      </c>
      <c r="M3" t="s">
        <v>83</v>
      </c>
      <c r="N3" t="s">
        <v>119</v>
      </c>
    </row>
    <row r="4" spans="1:15" x14ac:dyDescent="0.25">
      <c r="A4" t="s">
        <v>82</v>
      </c>
      <c r="B4" t="s">
        <v>87</v>
      </c>
      <c r="C4" s="1">
        <v>492.17599999999999</v>
      </c>
      <c r="D4" s="1">
        <v>102.47273254394531</v>
      </c>
      <c r="E4" s="1">
        <v>9.3146651983261108E-2</v>
      </c>
      <c r="F4" s="1">
        <v>310.05199897289276</v>
      </c>
      <c r="G4" s="1">
        <v>77.522239685058594</v>
      </c>
      <c r="H4" s="1">
        <v>6.7994900047779083E-2</v>
      </c>
      <c r="I4" s="1">
        <v>1</v>
      </c>
      <c r="M4" t="s">
        <v>82</v>
      </c>
    </row>
    <row r="5" spans="1:15" x14ac:dyDescent="0.25">
      <c r="A5" t="s">
        <v>83</v>
      </c>
      <c r="B5" t="s">
        <v>88</v>
      </c>
      <c r="C5" s="1">
        <v>634.98299999999995</v>
      </c>
      <c r="D5" s="1">
        <v>85.514495849609375</v>
      </c>
      <c r="E5" s="1">
        <v>8.8047578930854797E-2</v>
      </c>
      <c r="F5" s="1">
        <v>229.51600095629692</v>
      </c>
      <c r="G5" s="1">
        <v>42.8016357421875</v>
      </c>
      <c r="H5" s="1">
        <v>4.4181659817695618E-2</v>
      </c>
      <c r="I5" s="1">
        <v>1</v>
      </c>
      <c r="M5" t="s">
        <v>80</v>
      </c>
    </row>
    <row r="6" spans="1:15" x14ac:dyDescent="0.25">
      <c r="A6" t="s">
        <v>80</v>
      </c>
      <c r="B6" t="s">
        <v>89</v>
      </c>
      <c r="C6" s="1">
        <v>398.85299999999995</v>
      </c>
      <c r="D6" s="1">
        <v>88.383010864257813</v>
      </c>
      <c r="E6" s="1">
        <v>8.6013689637184143E-2</v>
      </c>
      <c r="F6" s="1">
        <v>250.37600344419479</v>
      </c>
      <c r="G6" s="1">
        <v>55.976047515869141</v>
      </c>
      <c r="H6" s="1">
        <v>5.5188678205013275E-2</v>
      </c>
      <c r="I6" s="1">
        <v>2</v>
      </c>
    </row>
    <row r="7" spans="1:15" x14ac:dyDescent="0.25">
      <c r="A7" t="s">
        <v>81</v>
      </c>
      <c r="B7" t="s">
        <v>89</v>
      </c>
      <c r="C7" s="1">
        <v>595.10599999999988</v>
      </c>
      <c r="D7" s="1">
        <v>72.564476013183594</v>
      </c>
      <c r="E7" s="1">
        <v>7.6005168259143829E-2</v>
      </c>
      <c r="F7" s="1">
        <v>377.91199979186058</v>
      </c>
      <c r="G7" s="1">
        <v>47.040645599365234</v>
      </c>
      <c r="H7" s="1">
        <v>5.010112002491951E-2</v>
      </c>
      <c r="I7" s="1">
        <v>2</v>
      </c>
    </row>
    <row r="8" spans="1:15" x14ac:dyDescent="0.25">
      <c r="A8" t="s">
        <v>82</v>
      </c>
      <c r="B8" t="s">
        <v>89</v>
      </c>
      <c r="C8" s="1">
        <v>576</v>
      </c>
      <c r="D8" s="1">
        <v>109.84140777587891</v>
      </c>
      <c r="E8" s="1">
        <v>0.11157602071762085</v>
      </c>
      <c r="F8" s="1">
        <v>433.2529993057251</v>
      </c>
      <c r="G8" s="1">
        <v>83.921241760253906</v>
      </c>
      <c r="H8" s="1">
        <v>8.3145134150981903E-2</v>
      </c>
      <c r="I8" s="1">
        <v>2</v>
      </c>
      <c r="M8" t="s">
        <v>81</v>
      </c>
      <c r="N8" t="s">
        <v>86</v>
      </c>
      <c r="O8" s="1" t="s">
        <v>98</v>
      </c>
    </row>
    <row r="9" spans="1:15" x14ac:dyDescent="0.25">
      <c r="A9" t="s">
        <v>83</v>
      </c>
      <c r="B9" t="s">
        <v>89</v>
      </c>
      <c r="C9" s="1">
        <v>762.48299999999995</v>
      </c>
      <c r="D9" s="1">
        <v>85.440994262695313</v>
      </c>
      <c r="E9" s="1">
        <v>9.3697495758533478E-2</v>
      </c>
      <c r="F9" s="1">
        <v>334.43199901282787</v>
      </c>
      <c r="G9" s="1">
        <v>38.057769775390625</v>
      </c>
      <c r="H9" s="1">
        <v>3.9774566888809204E-2</v>
      </c>
      <c r="I9" s="1">
        <v>2</v>
      </c>
      <c r="M9" t="s">
        <v>83</v>
      </c>
      <c r="N9" s="1" t="s">
        <v>88</v>
      </c>
      <c r="O9" s="1" t="s">
        <v>100</v>
      </c>
    </row>
    <row r="10" spans="1:15" x14ac:dyDescent="0.25">
      <c r="A10" t="s">
        <v>80</v>
      </c>
      <c r="B10" t="s">
        <v>90</v>
      </c>
      <c r="C10" s="1">
        <v>551.4</v>
      </c>
      <c r="D10" s="1">
        <v>89.939956665039063</v>
      </c>
      <c r="E10" s="1">
        <v>9.4366692006587982E-2</v>
      </c>
      <c r="F10" s="1">
        <v>335.55099910497665</v>
      </c>
      <c r="G10" s="1">
        <v>58.507423400878906</v>
      </c>
      <c r="H10" s="1">
        <v>5.9887748211622238E-2</v>
      </c>
      <c r="I10" s="1">
        <v>3</v>
      </c>
      <c r="M10" t="s">
        <v>82</v>
      </c>
      <c r="N10" s="1" t="s">
        <v>87</v>
      </c>
      <c r="O10" s="1" t="s">
        <v>99</v>
      </c>
    </row>
    <row r="11" spans="1:15" x14ac:dyDescent="0.25">
      <c r="A11" t="s">
        <v>81</v>
      </c>
      <c r="B11" t="s">
        <v>90</v>
      </c>
      <c r="C11" s="1">
        <v>548.87900000000002</v>
      </c>
      <c r="D11" s="1">
        <v>81.447067260742188</v>
      </c>
      <c r="E11" s="1">
        <v>9.2057421803474426E-2</v>
      </c>
      <c r="F11" s="1">
        <v>315.1530014872551</v>
      </c>
      <c r="G11" s="1">
        <v>43.193958282470703</v>
      </c>
      <c r="H11" s="1">
        <v>4.8703007400035858E-2</v>
      </c>
      <c r="I11" s="1">
        <v>3</v>
      </c>
      <c r="M11" s="59" t="s">
        <v>80</v>
      </c>
      <c r="N11" s="1" t="s">
        <v>85</v>
      </c>
      <c r="O11" s="1" t="s">
        <v>97</v>
      </c>
    </row>
    <row r="12" spans="1:15" x14ac:dyDescent="0.25">
      <c r="A12" t="s">
        <v>82</v>
      </c>
      <c r="B12" t="s">
        <v>90</v>
      </c>
      <c r="C12" s="1">
        <v>379.13699999999994</v>
      </c>
      <c r="D12" s="1">
        <v>91.950836181640625</v>
      </c>
      <c r="E12" s="1">
        <v>9.2476710677146912E-2</v>
      </c>
      <c r="F12" s="1">
        <v>238.92000436782837</v>
      </c>
      <c r="G12" s="1">
        <v>52.612907409667969</v>
      </c>
      <c r="H12" s="1">
        <v>5.3397603332996368E-2</v>
      </c>
      <c r="I12" s="1">
        <v>3</v>
      </c>
    </row>
    <row r="13" spans="1:15" x14ac:dyDescent="0.25">
      <c r="A13" t="s">
        <v>83</v>
      </c>
      <c r="B13" t="s">
        <v>90</v>
      </c>
      <c r="C13" s="1">
        <v>654.09199998235715</v>
      </c>
      <c r="D13" s="1">
        <v>70.0740966796875</v>
      </c>
      <c r="E13" s="1">
        <v>7.4500337243080139E-2</v>
      </c>
      <c r="F13" s="1">
        <v>409.47899746894836</v>
      </c>
      <c r="G13" s="1">
        <v>36.799251556396484</v>
      </c>
      <c r="H13" s="1">
        <v>4.0284369140863419E-2</v>
      </c>
      <c r="I13" s="1">
        <v>3</v>
      </c>
    </row>
    <row r="14" spans="1:15" x14ac:dyDescent="0.25">
      <c r="A14" t="s">
        <v>80</v>
      </c>
      <c r="B14" t="s">
        <v>91</v>
      </c>
      <c r="C14" s="1">
        <v>525.46199999999999</v>
      </c>
      <c r="D14" s="1">
        <v>72.02081298828125</v>
      </c>
      <c r="E14" s="1">
        <v>7.8012235462665558E-2</v>
      </c>
      <c r="F14" s="1">
        <v>329.15299797058105</v>
      </c>
      <c r="G14" s="1">
        <v>47.658958435058594</v>
      </c>
      <c r="H14" s="1">
        <v>5.1594953984022141E-2</v>
      </c>
      <c r="I14" s="1">
        <v>4</v>
      </c>
    </row>
    <row r="15" spans="1:15" x14ac:dyDescent="0.25">
      <c r="A15" t="s">
        <v>81</v>
      </c>
      <c r="B15" t="s">
        <v>91</v>
      </c>
      <c r="C15" s="1">
        <v>681.87199999999996</v>
      </c>
      <c r="D15" s="1">
        <v>83.414985656738281</v>
      </c>
      <c r="E15" s="1">
        <v>9.1656863689422607E-2</v>
      </c>
      <c r="F15" s="1">
        <v>305.84499715268612</v>
      </c>
      <c r="G15" s="1">
        <v>37.912017822265625</v>
      </c>
      <c r="H15" s="1">
        <v>4.2199291288852692E-2</v>
      </c>
      <c r="I15" s="1">
        <v>4</v>
      </c>
    </row>
    <row r="16" spans="1:15" x14ac:dyDescent="0.25">
      <c r="A16" t="s">
        <v>82</v>
      </c>
      <c r="B16" t="s">
        <v>91</v>
      </c>
      <c r="C16" s="1">
        <v>421.08199999999999</v>
      </c>
      <c r="D16" s="1">
        <v>91.649383544921875</v>
      </c>
      <c r="E16" s="1">
        <v>9.0132623910903931E-2</v>
      </c>
      <c r="F16" s="1">
        <v>232.50999879837036</v>
      </c>
      <c r="G16" s="1">
        <v>50.060993194580078</v>
      </c>
      <c r="H16" s="1">
        <v>4.9933470785617828E-2</v>
      </c>
      <c r="I16" s="1">
        <v>4</v>
      </c>
    </row>
    <row r="17" spans="1:9" x14ac:dyDescent="0.25">
      <c r="A17" t="s">
        <v>83</v>
      </c>
      <c r="B17" t="s">
        <v>91</v>
      </c>
      <c r="C17" s="1">
        <v>434.10799999999995</v>
      </c>
      <c r="D17" s="1">
        <v>83.660240173339844</v>
      </c>
      <c r="E17" s="1">
        <v>8.6715511977672577E-2</v>
      </c>
      <c r="F17" s="1">
        <v>275.97899699211121</v>
      </c>
      <c r="G17" s="1">
        <v>53.360378265380859</v>
      </c>
      <c r="H17" s="1">
        <v>5.5406711995601654E-2</v>
      </c>
      <c r="I17" s="1">
        <v>4</v>
      </c>
    </row>
    <row r="18" spans="1:9" x14ac:dyDescent="0.25">
      <c r="A18" t="s">
        <v>80</v>
      </c>
      <c r="B18" t="s">
        <v>92</v>
      </c>
      <c r="C18" s="1">
        <v>495.047999982357</v>
      </c>
      <c r="D18" s="1">
        <v>90.104087829589844</v>
      </c>
      <c r="E18" s="1">
        <v>8.7346687912940979E-2</v>
      </c>
      <c r="F18" s="1">
        <v>342.82299837470055</v>
      </c>
      <c r="G18" s="1">
        <v>50.410202026367188</v>
      </c>
      <c r="H18" s="1">
        <v>5.0435688346624374E-2</v>
      </c>
      <c r="I18" s="1">
        <v>5</v>
      </c>
    </row>
    <row r="19" spans="1:9" x14ac:dyDescent="0.25">
      <c r="A19" t="s">
        <v>81</v>
      </c>
      <c r="B19" t="s">
        <v>92</v>
      </c>
      <c r="C19" s="1">
        <v>461.30899999999997</v>
      </c>
      <c r="D19" s="1">
        <v>92.389640808105469</v>
      </c>
      <c r="E19" s="1">
        <v>9.1336660087108612E-2</v>
      </c>
      <c r="F19" s="1">
        <v>315.9249991774559</v>
      </c>
      <c r="G19" s="1">
        <v>59.335685729980469</v>
      </c>
      <c r="H19" s="1">
        <v>5.9650484472513199E-2</v>
      </c>
      <c r="I19" s="1">
        <v>5</v>
      </c>
    </row>
    <row r="20" spans="1:9" x14ac:dyDescent="0.25">
      <c r="A20" t="s">
        <v>82</v>
      </c>
      <c r="B20" t="s">
        <v>92</v>
      </c>
      <c r="C20" s="1">
        <v>414.51199999999994</v>
      </c>
      <c r="D20" s="1">
        <v>82.349937438964844</v>
      </c>
      <c r="E20" s="1">
        <v>8.266160637140274E-2</v>
      </c>
      <c r="F20" s="1">
        <v>222.37800073623657</v>
      </c>
      <c r="G20" s="1">
        <v>49.277996063232422</v>
      </c>
      <c r="H20" s="1">
        <v>4.7576542943716049E-2</v>
      </c>
      <c r="I20" s="1">
        <v>5</v>
      </c>
    </row>
    <row r="21" spans="1:9" x14ac:dyDescent="0.25">
      <c r="A21" t="s">
        <v>83</v>
      </c>
      <c r="B21" t="s">
        <v>92</v>
      </c>
      <c r="C21" s="1">
        <v>407.00099999999998</v>
      </c>
      <c r="D21" s="1">
        <v>88.886451721191406</v>
      </c>
      <c r="E21" s="1">
        <v>8.9390717446804047E-2</v>
      </c>
      <c r="F21" s="1">
        <v>207.30099821090698</v>
      </c>
      <c r="G21" s="1">
        <v>53.540229797363281</v>
      </c>
      <c r="H21" s="1">
        <v>5.4768241941928864E-2</v>
      </c>
      <c r="I21" s="1">
        <v>5</v>
      </c>
    </row>
    <row r="22" spans="1:9" x14ac:dyDescent="0.25">
      <c r="A22" t="s">
        <v>80</v>
      </c>
      <c r="B22" t="s">
        <v>93</v>
      </c>
      <c r="C22" s="1">
        <v>649.6579999999999</v>
      </c>
      <c r="D22" s="1">
        <v>78.852287292480469</v>
      </c>
      <c r="E22" s="1">
        <v>8.6347818374633789E-2</v>
      </c>
      <c r="F22" s="1">
        <v>328.89199800789356</v>
      </c>
      <c r="G22" s="1">
        <v>41.864635467529297</v>
      </c>
      <c r="H22" s="1">
        <v>4.506431519985199E-2</v>
      </c>
      <c r="I22" s="1">
        <v>6</v>
      </c>
    </row>
    <row r="23" spans="1:9" x14ac:dyDescent="0.25">
      <c r="A23" t="s">
        <v>81</v>
      </c>
      <c r="B23" t="s">
        <v>93</v>
      </c>
      <c r="C23" s="1">
        <v>481.47999998235701</v>
      </c>
      <c r="D23" s="1">
        <v>87.868415832519531</v>
      </c>
      <c r="E23" s="1">
        <v>8.9165627956390381E-2</v>
      </c>
      <c r="F23" s="1">
        <v>220.19499963521957</v>
      </c>
      <c r="G23" s="1">
        <v>39.764438629150391</v>
      </c>
      <c r="H23" s="1">
        <v>4.0286239236593246E-2</v>
      </c>
      <c r="I23" s="1">
        <v>6</v>
      </c>
    </row>
    <row r="24" spans="1:9" x14ac:dyDescent="0.25">
      <c r="A24" t="s">
        <v>82</v>
      </c>
      <c r="B24" t="s">
        <v>93</v>
      </c>
      <c r="C24" s="1">
        <v>312.40900000000005</v>
      </c>
      <c r="D24" s="1">
        <v>76.467819213867188</v>
      </c>
      <c r="E24" s="1">
        <v>8.2777336239814758E-2</v>
      </c>
      <c r="F24" s="1">
        <v>189.0859992057085</v>
      </c>
      <c r="G24" s="1">
        <v>38.356033325195313</v>
      </c>
      <c r="H24" s="1">
        <v>4.201536625623703E-2</v>
      </c>
      <c r="I24" s="1">
        <v>6</v>
      </c>
    </row>
    <row r="25" spans="1:9" x14ac:dyDescent="0.25">
      <c r="A25" t="s">
        <v>83</v>
      </c>
      <c r="B25" t="s">
        <v>93</v>
      </c>
      <c r="C25" s="1">
        <v>364.65300000000008</v>
      </c>
      <c r="D25" s="1">
        <v>98.554039001464844</v>
      </c>
      <c r="E25" s="1">
        <v>9.9205821752548218E-2</v>
      </c>
      <c r="F25" s="1">
        <v>210.88200068473816</v>
      </c>
      <c r="G25" s="1">
        <v>46.157699584960938</v>
      </c>
      <c r="H25" s="1">
        <v>4.5521829277276993E-2</v>
      </c>
      <c r="I25" s="1">
        <v>6</v>
      </c>
    </row>
    <row r="26" spans="1:9" x14ac:dyDescent="0.25">
      <c r="A26" t="s">
        <v>80</v>
      </c>
      <c r="B26" t="s">
        <v>94</v>
      </c>
      <c r="C26" s="1">
        <v>498.79500000000007</v>
      </c>
      <c r="D26" s="1">
        <v>89.261566162109375</v>
      </c>
      <c r="E26" s="1">
        <v>8.8275350630283356E-2</v>
      </c>
      <c r="F26" s="1">
        <v>328.5749993622303</v>
      </c>
      <c r="G26" s="1">
        <v>53.701507568359375</v>
      </c>
      <c r="H26" s="1">
        <v>5.4508853703737259E-2</v>
      </c>
      <c r="I26" s="1">
        <v>7</v>
      </c>
    </row>
    <row r="27" spans="1:9" x14ac:dyDescent="0.25">
      <c r="A27" t="s">
        <v>81</v>
      </c>
      <c r="B27" t="s">
        <v>94</v>
      </c>
      <c r="C27" s="1">
        <v>431.14199999999994</v>
      </c>
      <c r="D27" s="1">
        <v>97.904609680175781</v>
      </c>
      <c r="E27" s="1">
        <v>9.8422452807426453E-2</v>
      </c>
      <c r="F27" s="1">
        <v>248.05800342559814</v>
      </c>
      <c r="G27" s="1">
        <v>54.853099822998047</v>
      </c>
      <c r="H27" s="1">
        <v>5.553169921040535E-2</v>
      </c>
      <c r="I27" s="1">
        <v>7</v>
      </c>
    </row>
    <row r="28" spans="1:9" x14ac:dyDescent="0.25">
      <c r="A28" t="s">
        <v>82</v>
      </c>
      <c r="B28" t="s">
        <v>94</v>
      </c>
      <c r="C28" s="1">
        <v>508.97700000000009</v>
      </c>
      <c r="D28" s="1">
        <v>80.311080932617188</v>
      </c>
      <c r="E28" s="1">
        <v>8.2687459886074066E-2</v>
      </c>
      <c r="F28" s="1">
        <v>280.3649982213974</v>
      </c>
      <c r="G28" s="1">
        <v>57.986923217773438</v>
      </c>
      <c r="H28" s="1">
        <v>5.8599058538675308E-2</v>
      </c>
      <c r="I28" s="1">
        <v>7</v>
      </c>
    </row>
    <row r="29" spans="1:9" x14ac:dyDescent="0.25">
      <c r="A29" t="s">
        <v>83</v>
      </c>
      <c r="B29" t="s">
        <v>94</v>
      </c>
      <c r="C29" s="1">
        <v>338.745</v>
      </c>
      <c r="D29" s="1">
        <v>92.444320678710938</v>
      </c>
      <c r="E29" s="1">
        <v>8.6029984056949615E-2</v>
      </c>
      <c r="F29" s="1">
        <v>214.92900133132935</v>
      </c>
      <c r="G29" s="1">
        <v>59.171302795410156</v>
      </c>
      <c r="H29" s="1">
        <v>5.6082416325807571E-2</v>
      </c>
      <c r="I29" s="1">
        <v>7</v>
      </c>
    </row>
    <row r="30" spans="1:9" x14ac:dyDescent="0.25">
      <c r="A30" t="s">
        <v>80</v>
      </c>
      <c r="B30" t="s">
        <v>95</v>
      </c>
      <c r="C30" s="1">
        <v>535.67300000000012</v>
      </c>
      <c r="D30" s="1">
        <v>97.0703125</v>
      </c>
      <c r="E30" s="1">
        <v>9.8861172795295715E-2</v>
      </c>
      <c r="F30" s="1">
        <v>266.62399756908417</v>
      </c>
      <c r="G30" s="1">
        <v>45.410751342773438</v>
      </c>
      <c r="H30" s="1">
        <v>4.6336863189935684E-2</v>
      </c>
      <c r="I30" s="1">
        <v>8</v>
      </c>
    </row>
    <row r="31" spans="1:9" x14ac:dyDescent="0.25">
      <c r="A31" t="s">
        <v>81</v>
      </c>
      <c r="B31" t="s">
        <v>95</v>
      </c>
      <c r="C31" s="1">
        <v>497.87800000000004</v>
      </c>
      <c r="D31" s="1">
        <v>103.70326232910156</v>
      </c>
      <c r="E31" s="1">
        <v>9.8919853568077087E-2</v>
      </c>
      <c r="F31" s="1">
        <v>259.86099767684937</v>
      </c>
      <c r="G31" s="1">
        <v>51.786838531494141</v>
      </c>
      <c r="H31" s="1">
        <v>4.9491964280605316E-2</v>
      </c>
      <c r="I31" s="1">
        <v>8</v>
      </c>
    </row>
    <row r="32" spans="1:9" x14ac:dyDescent="0.25">
      <c r="A32" t="s">
        <v>82</v>
      </c>
      <c r="B32" t="s">
        <v>95</v>
      </c>
      <c r="C32" s="1">
        <v>606.10699998235714</v>
      </c>
      <c r="D32" s="1">
        <v>77.272384643554688</v>
      </c>
      <c r="E32" s="1">
        <v>8.1573367118835449E-2</v>
      </c>
      <c r="F32" s="1">
        <v>373.35300064086914</v>
      </c>
      <c r="G32" s="1">
        <v>39.550819396972656</v>
      </c>
      <c r="H32" s="1">
        <v>4.2014852166175842E-2</v>
      </c>
      <c r="I32" s="1">
        <v>8</v>
      </c>
    </row>
    <row r="33" spans="1:9" x14ac:dyDescent="0.25">
      <c r="A33" t="s">
        <v>83</v>
      </c>
      <c r="B33" t="s">
        <v>95</v>
      </c>
      <c r="C33" s="1">
        <v>575.69899999999996</v>
      </c>
      <c r="D33" s="1">
        <v>108.43045043945313</v>
      </c>
      <c r="E33" s="1">
        <v>0.10487483441829681</v>
      </c>
      <c r="F33" s="1">
        <v>341.56399965286255</v>
      </c>
      <c r="G33" s="1">
        <v>60.957626342773438</v>
      </c>
      <c r="H33" s="1">
        <v>5.8967813849449158E-2</v>
      </c>
      <c r="I33" s="1">
        <v>8</v>
      </c>
    </row>
    <row r="34" spans="1:9" x14ac:dyDescent="0.25">
      <c r="A34" t="s">
        <v>80</v>
      </c>
      <c r="B34" t="s">
        <v>96</v>
      </c>
      <c r="C34" s="1">
        <v>344.92699999999991</v>
      </c>
      <c r="D34" s="1">
        <v>89.144210815429688</v>
      </c>
      <c r="E34" s="1">
        <v>8.7412059307098389E-2</v>
      </c>
      <c r="F34" s="1">
        <v>189.05000257492065</v>
      </c>
      <c r="G34" s="1">
        <v>48.858779907226563</v>
      </c>
      <c r="H34" s="1">
        <v>4.7909412533044815E-2</v>
      </c>
      <c r="I34" s="1">
        <v>9</v>
      </c>
    </row>
    <row r="35" spans="1:9" x14ac:dyDescent="0.25">
      <c r="A35" t="s">
        <v>81</v>
      </c>
      <c r="B35" t="s">
        <v>96</v>
      </c>
      <c r="C35" s="1">
        <v>363.95299999999997</v>
      </c>
      <c r="D35" s="1">
        <v>100.26741790771484</v>
      </c>
      <c r="E35" s="1">
        <v>9.3010291457176208E-2</v>
      </c>
      <c r="F35" s="1">
        <v>175.8690013885498</v>
      </c>
      <c r="G35" s="1">
        <v>48.451122283935547</v>
      </c>
      <c r="H35" s="1">
        <v>4.4944338500499725E-2</v>
      </c>
      <c r="I35" s="1">
        <v>9</v>
      </c>
    </row>
    <row r="36" spans="1:9" x14ac:dyDescent="0.25">
      <c r="A36" t="s">
        <v>82</v>
      </c>
      <c r="B36" t="s">
        <v>96</v>
      </c>
      <c r="C36" s="1">
        <v>767.15200000000004</v>
      </c>
      <c r="D36" s="1">
        <v>87.41796875</v>
      </c>
      <c r="E36" s="1">
        <v>9.4571366906166077E-2</v>
      </c>
      <c r="F36" s="1">
        <v>318.25599578022957</v>
      </c>
      <c r="G36" s="1">
        <v>36.26568603515625</v>
      </c>
      <c r="H36" s="1">
        <v>3.9994988590478897E-2</v>
      </c>
      <c r="I36" s="1">
        <v>9</v>
      </c>
    </row>
    <row r="37" spans="1:9" x14ac:dyDescent="0.25">
      <c r="A37" t="s">
        <v>83</v>
      </c>
      <c r="B37" t="s">
        <v>96</v>
      </c>
      <c r="C37" s="1">
        <v>416.02800000000002</v>
      </c>
      <c r="D37" s="1">
        <v>97.466102600097656</v>
      </c>
      <c r="E37" s="1">
        <v>0.10001117736101151</v>
      </c>
      <c r="F37" s="1">
        <v>317.49900150299072</v>
      </c>
      <c r="G37" s="1">
        <v>74.382949829101563</v>
      </c>
      <c r="H37" s="1">
        <v>7.6325267553329468E-2</v>
      </c>
      <c r="I37" s="1">
        <v>9</v>
      </c>
    </row>
    <row r="38" spans="1:9" x14ac:dyDescent="0.25">
      <c r="A38" t="s">
        <v>80</v>
      </c>
      <c r="B38" t="s">
        <v>97</v>
      </c>
      <c r="C38" s="1">
        <v>481.72300000000001</v>
      </c>
      <c r="D38" s="1">
        <v>105.35224151611328</v>
      </c>
      <c r="E38" s="1">
        <v>0.10419923067092896</v>
      </c>
      <c r="F38" s="1">
        <v>226.20900201797485</v>
      </c>
      <c r="G38" s="1">
        <v>49.471637725830078</v>
      </c>
      <c r="H38" s="1">
        <v>4.8930201679468155E-2</v>
      </c>
      <c r="I38" s="1">
        <v>10</v>
      </c>
    </row>
    <row r="39" spans="1:9" x14ac:dyDescent="0.25">
      <c r="A39" t="s">
        <v>81</v>
      </c>
      <c r="B39" t="s">
        <v>98</v>
      </c>
      <c r="C39" s="1">
        <v>527.41000000000008</v>
      </c>
      <c r="D39" s="1">
        <v>103.57273101806641</v>
      </c>
      <c r="E39" s="1">
        <v>9.1632328927516937E-2</v>
      </c>
      <c r="F39" s="1">
        <v>380.8139979839325</v>
      </c>
      <c r="G39" s="1">
        <v>74.784217834472656</v>
      </c>
      <c r="H39" s="1">
        <v>6.6162705421447754E-2</v>
      </c>
      <c r="I39" s="1">
        <v>10</v>
      </c>
    </row>
    <row r="40" spans="1:9" x14ac:dyDescent="0.25">
      <c r="A40" t="s">
        <v>82</v>
      </c>
      <c r="B40" t="s">
        <v>99</v>
      </c>
      <c r="C40" s="1">
        <v>520.62299999999993</v>
      </c>
      <c r="D40" s="1">
        <v>89.182205200195313</v>
      </c>
      <c r="E40" s="1">
        <v>8.9224472641944885E-2</v>
      </c>
      <c r="F40" s="1">
        <v>256.62699964642525</v>
      </c>
      <c r="G40" s="1">
        <v>43.959949493408203</v>
      </c>
      <c r="H40" s="1">
        <v>4.3980784714221954E-2</v>
      </c>
      <c r="I40" s="1">
        <v>10</v>
      </c>
    </row>
    <row r="41" spans="1:9" x14ac:dyDescent="0.25">
      <c r="A41" t="s">
        <v>83</v>
      </c>
      <c r="B41" t="s">
        <v>100</v>
      </c>
      <c r="C41" s="1">
        <v>410.38300000000004</v>
      </c>
      <c r="D41" s="1">
        <v>95.779777526855469</v>
      </c>
      <c r="E41" s="1">
        <v>8.944343775510788E-2</v>
      </c>
      <c r="F41" s="1">
        <v>313.2189998626709</v>
      </c>
      <c r="G41" s="1">
        <v>73.102554321289063</v>
      </c>
      <c r="H41" s="1">
        <v>6.8266429007053375E-2</v>
      </c>
      <c r="I41" s="1">
        <v>10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6"/>
  <sheetViews>
    <sheetView workbookViewId="0">
      <selection activeCell="H34" sqref="H34"/>
    </sheetView>
  </sheetViews>
  <sheetFormatPr defaultRowHeight="15" x14ac:dyDescent="0.25"/>
  <cols>
    <col min="2" max="16" width="9.140625" style="62"/>
  </cols>
  <sheetData>
    <row r="1" spans="1:19" ht="45" x14ac:dyDescent="0.25">
      <c r="B1" s="62" t="s">
        <v>0</v>
      </c>
      <c r="C1" s="62" t="s">
        <v>5</v>
      </c>
      <c r="D1" s="62" t="s">
        <v>4</v>
      </c>
      <c r="E1" s="62" t="s">
        <v>2</v>
      </c>
      <c r="F1" s="62" t="s">
        <v>1</v>
      </c>
      <c r="G1" s="62" t="s">
        <v>3</v>
      </c>
      <c r="H1" s="62" t="s">
        <v>9</v>
      </c>
      <c r="I1" s="62" t="s">
        <v>10</v>
      </c>
      <c r="J1" s="62" t="s">
        <v>14</v>
      </c>
      <c r="K1" s="62" t="s">
        <v>6</v>
      </c>
      <c r="L1" s="62" t="s">
        <v>13</v>
      </c>
      <c r="M1" s="62" t="s">
        <v>12</v>
      </c>
      <c r="N1" s="62" t="s">
        <v>7</v>
      </c>
      <c r="O1" s="62" t="s">
        <v>11</v>
      </c>
      <c r="P1" s="62" t="s">
        <v>8</v>
      </c>
      <c r="S1" s="10" t="s">
        <v>46</v>
      </c>
    </row>
    <row r="2" spans="1:19" x14ac:dyDescent="0.25">
      <c r="A2" t="s">
        <v>133</v>
      </c>
      <c r="B2" s="62">
        <v>4998.1749999823578</v>
      </c>
      <c r="C2" s="62">
        <v>1289.7930000000001</v>
      </c>
      <c r="D2" s="62">
        <v>266.90099998235695</v>
      </c>
      <c r="E2" s="62">
        <v>1128.4010000000001</v>
      </c>
      <c r="F2" s="62">
        <v>863.62800000000016</v>
      </c>
      <c r="G2" s="62">
        <v>1449.452</v>
      </c>
      <c r="H2" s="62">
        <v>301.09999999999997</v>
      </c>
      <c r="I2" s="62">
        <v>708.27299998235696</v>
      </c>
      <c r="J2" s="62">
        <v>492.38900000000012</v>
      </c>
      <c r="K2" s="62">
        <v>387.93900000000002</v>
      </c>
      <c r="L2" s="62">
        <v>483.22099999999995</v>
      </c>
      <c r="M2" s="62">
        <v>502.46400000000006</v>
      </c>
      <c r="N2" s="62">
        <v>530.53499999999997</v>
      </c>
      <c r="O2" s="62">
        <v>728.62599999999975</v>
      </c>
      <c r="P2" s="62">
        <v>863.62800000000016</v>
      </c>
      <c r="S2" t="s">
        <v>0</v>
      </c>
    </row>
    <row r="3" spans="1:19" x14ac:dyDescent="0.25">
      <c r="A3" t="s">
        <v>134</v>
      </c>
      <c r="B3" s="62">
        <v>2854.7999999999997</v>
      </c>
      <c r="C3" s="62">
        <v>740.95500000000015</v>
      </c>
      <c r="D3" s="62">
        <v>620.12299999999993</v>
      </c>
      <c r="E3" s="62">
        <v>658.39200000000028</v>
      </c>
      <c r="F3" s="62">
        <v>552.89300000000003</v>
      </c>
      <c r="G3" s="62">
        <v>282.43699999999995</v>
      </c>
      <c r="H3" s="62">
        <v>133.239</v>
      </c>
      <c r="I3" s="62">
        <v>437.17700000000002</v>
      </c>
      <c r="J3" s="62">
        <v>242.47400000000002</v>
      </c>
      <c r="K3" s="62">
        <v>194.74299999999997</v>
      </c>
      <c r="L3" s="62">
        <v>235.97199999999998</v>
      </c>
      <c r="M3" s="62">
        <v>284.84999999999997</v>
      </c>
      <c r="N3" s="62">
        <v>309.94699999999995</v>
      </c>
      <c r="O3" s="62">
        <v>463.505</v>
      </c>
      <c r="P3" s="62">
        <v>552.89300000000003</v>
      </c>
      <c r="S3" t="s">
        <v>1</v>
      </c>
    </row>
    <row r="4" spans="1:19" x14ac:dyDescent="0.25">
      <c r="A4" t="s">
        <v>135</v>
      </c>
      <c r="B4" s="62">
        <v>7852.974999982358</v>
      </c>
      <c r="C4" s="62">
        <v>2030.7480000000003</v>
      </c>
      <c r="D4" s="62">
        <v>887.02399998235683</v>
      </c>
      <c r="E4" s="62">
        <v>1786.7930000000003</v>
      </c>
      <c r="F4" s="62">
        <v>1416.5210000000002</v>
      </c>
      <c r="G4" s="62">
        <v>1731.8889999999999</v>
      </c>
      <c r="H4" s="62">
        <v>434.33899999999994</v>
      </c>
      <c r="I4" s="62">
        <v>1145.449999982357</v>
      </c>
      <c r="J4" s="62">
        <v>734.86300000000017</v>
      </c>
      <c r="K4" s="62">
        <v>582.68200000000002</v>
      </c>
      <c r="L4" s="62">
        <v>719.19299999999998</v>
      </c>
      <c r="M4" s="62">
        <v>787.31400000000008</v>
      </c>
      <c r="N4" s="62">
        <v>840.48199999999997</v>
      </c>
      <c r="O4" s="62">
        <v>1192.1309999999999</v>
      </c>
      <c r="P4" s="62">
        <v>1416.5210000000002</v>
      </c>
      <c r="S4" t="s">
        <v>2</v>
      </c>
    </row>
    <row r="5" spans="1:19" x14ac:dyDescent="0.25">
      <c r="A5" t="s">
        <v>136</v>
      </c>
      <c r="B5" s="62">
        <v>3634.4093109999999</v>
      </c>
      <c r="C5" s="62">
        <v>880.77329899999995</v>
      </c>
      <c r="D5" s="62">
        <v>257.81902000000002</v>
      </c>
      <c r="E5" s="62">
        <v>852.39018799999985</v>
      </c>
      <c r="F5" s="62">
        <v>586.58478300000002</v>
      </c>
      <c r="G5" s="62">
        <v>1056.8420210000002</v>
      </c>
      <c r="H5" s="62">
        <v>191.53147199999998</v>
      </c>
      <c r="I5" s="62">
        <v>510.75632400000012</v>
      </c>
      <c r="J5" s="62">
        <v>404.72035399999999</v>
      </c>
      <c r="K5" s="62">
        <v>264.79185499999994</v>
      </c>
      <c r="L5" s="62">
        <v>397.09993300000002</v>
      </c>
      <c r="M5" s="62">
        <v>358.97383800000011</v>
      </c>
      <c r="N5" s="62">
        <v>380.60076300000003</v>
      </c>
      <c r="O5" s="62">
        <v>539.34998900000016</v>
      </c>
      <c r="P5" s="62">
        <v>586.58478300000002</v>
      </c>
      <c r="S5" t="s">
        <v>3</v>
      </c>
    </row>
    <row r="6" spans="1:19" x14ac:dyDescent="0.25">
      <c r="A6" t="s">
        <v>137</v>
      </c>
      <c r="B6" s="62">
        <v>586.1900789286675</v>
      </c>
      <c r="C6" s="62">
        <v>150.60357147638786</v>
      </c>
      <c r="D6" s="62">
        <v>20.223104926773011</v>
      </c>
      <c r="E6" s="62">
        <v>139.18749663544563</v>
      </c>
      <c r="F6" s="62">
        <v>91.846929150060902</v>
      </c>
      <c r="G6" s="62">
        <v>184.32897674000006</v>
      </c>
      <c r="H6" s="62">
        <v>34.285313573348738</v>
      </c>
      <c r="I6" s="62">
        <v>85.836675568104653</v>
      </c>
      <c r="J6" s="62">
        <v>64.952413506694697</v>
      </c>
      <c r="K6" s="62">
        <v>43.737240548593505</v>
      </c>
      <c r="L6" s="62">
        <v>62.485165082003462</v>
      </c>
      <c r="M6" s="62">
        <v>53.916579675911478</v>
      </c>
      <c r="N6" s="62">
        <v>58.595235628052158</v>
      </c>
      <c r="O6" s="62">
        <v>90.53452619589784</v>
      </c>
      <c r="P6" s="62">
        <v>91.846929150060902</v>
      </c>
      <c r="S6" t="s">
        <v>4</v>
      </c>
    </row>
    <row r="7" spans="1:19" x14ac:dyDescent="0.25">
      <c r="A7" t="s">
        <v>138</v>
      </c>
      <c r="B7" s="62">
        <v>4220.5993899286677</v>
      </c>
      <c r="C7" s="62">
        <v>1031.3768704763879</v>
      </c>
      <c r="D7" s="62">
        <v>278.04212492677306</v>
      </c>
      <c r="E7" s="62">
        <v>991.57768463544551</v>
      </c>
      <c r="F7" s="62">
        <v>678.43171215006089</v>
      </c>
      <c r="G7" s="62">
        <v>1241.1709977400003</v>
      </c>
      <c r="H7" s="62">
        <v>225.81678557334871</v>
      </c>
      <c r="I7" s="62">
        <v>596.5929995681048</v>
      </c>
      <c r="J7" s="62">
        <v>469.6727675066947</v>
      </c>
      <c r="K7" s="62">
        <v>308.52909554859343</v>
      </c>
      <c r="L7" s="62">
        <v>459.58509808200347</v>
      </c>
      <c r="M7" s="62">
        <v>412.89041767591158</v>
      </c>
      <c r="N7" s="62">
        <v>439.19599862805217</v>
      </c>
      <c r="O7" s="62">
        <v>629.88451519589796</v>
      </c>
      <c r="P7" s="62">
        <v>678.43171215006089</v>
      </c>
      <c r="S7" t="s">
        <v>5</v>
      </c>
    </row>
    <row r="8" spans="1:19" x14ac:dyDescent="0.25">
      <c r="A8" t="s">
        <v>127</v>
      </c>
      <c r="B8" s="62">
        <v>1059.115128735245</v>
      </c>
      <c r="C8" s="62">
        <v>300.24107403552529</v>
      </c>
      <c r="D8" s="62">
        <v>284.15196042233686</v>
      </c>
      <c r="E8" s="62">
        <v>204.95125241374973</v>
      </c>
      <c r="F8" s="62">
        <v>218.7965074939728</v>
      </c>
      <c r="G8" s="62">
        <v>50.974334369659417</v>
      </c>
      <c r="H8" s="62">
        <v>57.263979623794555</v>
      </c>
      <c r="I8" s="62">
        <v>102.95319222772125</v>
      </c>
      <c r="J8" s="62">
        <v>109.31628949463365</v>
      </c>
      <c r="K8" s="62">
        <v>73.200902000248448</v>
      </c>
      <c r="L8" s="62">
        <v>84.194393588662123</v>
      </c>
      <c r="M8" s="62">
        <v>125.50708925163744</v>
      </c>
      <c r="N8" s="62">
        <v>109.25793440544606</v>
      </c>
      <c r="O8" s="62">
        <v>178.62484064912798</v>
      </c>
      <c r="P8" s="62">
        <v>218.7965074939728</v>
      </c>
      <c r="S8" t="s">
        <v>6</v>
      </c>
    </row>
    <row r="9" spans="1:19" x14ac:dyDescent="0.25">
      <c r="A9" t="s">
        <v>124</v>
      </c>
      <c r="B9" s="62">
        <v>485.87275339663029</v>
      </c>
      <c r="C9" s="62">
        <v>153.30174231529236</v>
      </c>
      <c r="D9" s="62">
        <v>0</v>
      </c>
      <c r="E9" s="62">
        <v>86.963508546352386</v>
      </c>
      <c r="F9" s="62">
        <v>65.550430551171303</v>
      </c>
      <c r="G9" s="62">
        <v>180.05707198381424</v>
      </c>
      <c r="H9" s="62">
        <v>47.028596460819244</v>
      </c>
      <c r="I9" s="62">
        <v>59.181056082248688</v>
      </c>
      <c r="J9" s="62">
        <v>34.312630474567413</v>
      </c>
      <c r="K9" s="62">
        <v>49.478641301393509</v>
      </c>
      <c r="L9" s="62">
        <v>38.906734883785248</v>
      </c>
      <c r="M9" s="62">
        <v>53.319259762763977</v>
      </c>
      <c r="N9" s="62">
        <v>70.477735072374344</v>
      </c>
      <c r="O9" s="62">
        <v>67.617668807506561</v>
      </c>
      <c r="P9" s="62">
        <v>65.550430551171303</v>
      </c>
      <c r="S9" t="s">
        <v>7</v>
      </c>
    </row>
    <row r="10" spans="1:19" x14ac:dyDescent="0.25">
      <c r="A10" t="s">
        <v>139</v>
      </c>
      <c r="B10" s="62">
        <v>34.575999999999993</v>
      </c>
      <c r="C10" s="62">
        <v>9.5959999999999983</v>
      </c>
      <c r="D10" s="62">
        <v>11.326999999999998</v>
      </c>
      <c r="E10" s="62">
        <v>3.1070000000000002</v>
      </c>
      <c r="F10" s="62">
        <v>1.2509999999999999</v>
      </c>
      <c r="G10" s="62">
        <v>9.2949999999999982</v>
      </c>
      <c r="H10" s="62">
        <v>2.3109999999999999</v>
      </c>
      <c r="I10" s="62">
        <v>0.57800000000000007</v>
      </c>
      <c r="J10" s="62">
        <v>3.3819999999999997</v>
      </c>
      <c r="K10" s="62">
        <v>5.4620000000000006</v>
      </c>
      <c r="L10" s="62">
        <v>1.3109999999999999</v>
      </c>
      <c r="M10" s="62">
        <v>6.1099999999999994</v>
      </c>
      <c r="N10" s="62">
        <v>7.0609999999999982</v>
      </c>
      <c r="O10" s="62">
        <v>7.1099999999999994</v>
      </c>
      <c r="P10" s="62">
        <v>1.2509999999999999</v>
      </c>
      <c r="S10" t="s">
        <v>8</v>
      </c>
    </row>
    <row r="11" spans="1:19" x14ac:dyDescent="0.25">
      <c r="A11" t="s">
        <v>140</v>
      </c>
      <c r="B11" s="62">
        <v>45.642000000000017</v>
      </c>
      <c r="C11" s="62">
        <v>10.978999999999997</v>
      </c>
      <c r="D11" s="62">
        <v>10.738999999999999</v>
      </c>
      <c r="E11" s="62">
        <v>5.42</v>
      </c>
      <c r="F11" s="62">
        <v>18.504000000000001</v>
      </c>
      <c r="G11" s="62">
        <v>0</v>
      </c>
      <c r="H11" s="62">
        <v>0.20899999999999999</v>
      </c>
      <c r="I11" s="62">
        <v>2.6339999999999999</v>
      </c>
      <c r="J11" s="62">
        <v>4.7270000000000003</v>
      </c>
      <c r="K11" s="62">
        <v>1.0130000000000003</v>
      </c>
      <c r="L11" s="62">
        <v>3.9299999999999997</v>
      </c>
      <c r="M11" s="62">
        <v>4.4740000000000002</v>
      </c>
      <c r="N11" s="62">
        <v>2.3780000000000001</v>
      </c>
      <c r="O11" s="62">
        <v>7.7730000000000006</v>
      </c>
      <c r="P11" s="62">
        <v>18.504000000000001</v>
      </c>
      <c r="S11" t="s">
        <v>9</v>
      </c>
    </row>
    <row r="12" spans="1:19" x14ac:dyDescent="0.25">
      <c r="A12" t="s">
        <v>141</v>
      </c>
      <c r="B12" s="62">
        <v>1625.2058821318753</v>
      </c>
      <c r="C12" s="62">
        <v>474.11781635081763</v>
      </c>
      <c r="D12" s="62">
        <v>306.21796042233683</v>
      </c>
      <c r="E12" s="62">
        <v>300.44176096010216</v>
      </c>
      <c r="F12" s="62">
        <v>304.1019380451441</v>
      </c>
      <c r="G12" s="62">
        <v>240.32640635347363</v>
      </c>
      <c r="H12" s="62">
        <v>106.8125760846138</v>
      </c>
      <c r="I12" s="62">
        <v>165.34624830996992</v>
      </c>
      <c r="J12" s="62">
        <v>151.73791996920107</v>
      </c>
      <c r="K12" s="62">
        <v>129.15454330164195</v>
      </c>
      <c r="L12" s="62">
        <v>128.34212847244737</v>
      </c>
      <c r="M12" s="62">
        <v>189.41034901440139</v>
      </c>
      <c r="N12" s="62">
        <v>189.17466947782043</v>
      </c>
      <c r="O12" s="62">
        <v>261.12550945663457</v>
      </c>
      <c r="P12" s="62">
        <v>304.1019380451441</v>
      </c>
      <c r="S12" t="s">
        <v>10</v>
      </c>
    </row>
    <row r="13" spans="1:19" x14ac:dyDescent="0.25">
      <c r="A13" t="s">
        <v>142</v>
      </c>
      <c r="B13" s="62">
        <v>5845.8052720605428</v>
      </c>
      <c r="C13" s="62">
        <v>1505.4946868272054</v>
      </c>
      <c r="D13" s="62">
        <v>584.26008534910989</v>
      </c>
      <c r="E13" s="62">
        <v>1292.0194455955477</v>
      </c>
      <c r="F13" s="62">
        <v>982.53365019520493</v>
      </c>
      <c r="G13" s="62">
        <v>1481.497404093474</v>
      </c>
      <c r="H13" s="62">
        <v>332.62936165796248</v>
      </c>
      <c r="I13" s="62">
        <v>761.93924787807475</v>
      </c>
      <c r="J13" s="62">
        <v>621.41068747589577</v>
      </c>
      <c r="K13" s="62">
        <v>437.68363885023541</v>
      </c>
      <c r="L13" s="62">
        <v>587.92722655445084</v>
      </c>
      <c r="M13" s="62">
        <v>602.30076669031291</v>
      </c>
      <c r="N13" s="62">
        <v>628.3706681058726</v>
      </c>
      <c r="O13" s="62">
        <v>891.01002465253259</v>
      </c>
      <c r="P13" s="62">
        <v>982.53365019520493</v>
      </c>
      <c r="S13" t="s">
        <v>11</v>
      </c>
    </row>
    <row r="14" spans="1:19" x14ac:dyDescent="0.25">
      <c r="A14" t="s">
        <v>143</v>
      </c>
      <c r="B14" s="62">
        <v>2007.1697279218151</v>
      </c>
      <c r="C14" s="62">
        <v>525.25331317279483</v>
      </c>
      <c r="D14" s="62">
        <v>302.76391463324694</v>
      </c>
      <c r="E14" s="62">
        <v>494.77355440445263</v>
      </c>
      <c r="F14" s="62">
        <v>433.98734980479526</v>
      </c>
      <c r="G14" s="62">
        <v>250.39159590652594</v>
      </c>
      <c r="H14" s="62">
        <v>101.70963834203747</v>
      </c>
      <c r="I14" s="62">
        <v>383.51075210428223</v>
      </c>
      <c r="J14" s="62">
        <v>113.4523125241044</v>
      </c>
      <c r="K14" s="62">
        <v>144.99836114976461</v>
      </c>
      <c r="L14" s="62">
        <v>131.26577344554914</v>
      </c>
      <c r="M14" s="62">
        <v>185.01323330968717</v>
      </c>
      <c r="N14" s="62">
        <v>212.11133189412737</v>
      </c>
      <c r="O14" s="62">
        <v>301.12097534746727</v>
      </c>
      <c r="P14" s="62">
        <v>433.98734980479526</v>
      </c>
      <c r="S14" t="s">
        <v>12</v>
      </c>
    </row>
    <row r="15" spans="1:19" x14ac:dyDescent="0.25">
      <c r="S15" t="s">
        <v>13</v>
      </c>
    </row>
    <row r="16" spans="1:19" x14ac:dyDescent="0.25">
      <c r="S16" t="s">
        <v>14</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6F4A-024F-464E-9733-8B05E185AC48}">
  <dimension ref="B2:I39"/>
  <sheetViews>
    <sheetView topLeftCell="A4" workbookViewId="0">
      <selection activeCell="J16" sqref="J16"/>
    </sheetView>
  </sheetViews>
  <sheetFormatPr defaultRowHeight="15" x14ac:dyDescent="0.25"/>
  <cols>
    <col min="1" max="1" width="4.85546875" style="2" customWidth="1"/>
    <col min="2" max="2" width="45.140625" style="2" customWidth="1"/>
    <col min="3" max="7" width="15.140625" style="2" customWidth="1"/>
    <col min="8" max="8" width="15.140625" style="11" customWidth="1"/>
    <col min="9" max="16384" width="9.140625" style="2"/>
  </cols>
  <sheetData>
    <row r="2" spans="2:8" x14ac:dyDescent="0.25">
      <c r="B2" s="126" t="s">
        <v>238</v>
      </c>
      <c r="C2" s="126"/>
      <c r="D2" s="126"/>
      <c r="E2" s="126"/>
      <c r="F2" s="126"/>
      <c r="G2" s="126"/>
      <c r="H2" s="126"/>
    </row>
    <row r="4" spans="2:8" ht="18.75" customHeight="1" thickBot="1" x14ac:dyDescent="0.3">
      <c r="B4" s="3" t="s">
        <v>36</v>
      </c>
      <c r="C4" s="4" t="s">
        <v>0</v>
      </c>
    </row>
    <row r="6" spans="2:8" s="6" customFormat="1" x14ac:dyDescent="0.25">
      <c r="B6" s="5" t="s">
        <v>37</v>
      </c>
      <c r="C6" s="5" t="s">
        <v>38</v>
      </c>
      <c r="D6" s="5" t="s">
        <v>39</v>
      </c>
      <c r="E6" s="5" t="s">
        <v>40</v>
      </c>
      <c r="F6" s="5" t="s">
        <v>41</v>
      </c>
      <c r="G6" s="5" t="s">
        <v>42</v>
      </c>
      <c r="H6" s="12" t="s">
        <v>43</v>
      </c>
    </row>
    <row r="7" spans="2:8" x14ac:dyDescent="0.25">
      <c r="B7" s="7" t="s">
        <v>16</v>
      </c>
      <c r="C7" s="28">
        <f>SUMIFS(A.9!C:C,A.9!$B:$B,Table1[[#This Row],[Pressures]],A.9!$A:$A,'Table A.9'!$C$4)</f>
        <v>247.58090261402273</v>
      </c>
      <c r="D7" s="28">
        <f>SUMIFS(A.9!D:D,A.9!$B:$B,Table1[[#This Row],[Pressures]],A.9!$A:$A,'Table A.9'!$C$4)</f>
        <v>275.47399999999971</v>
      </c>
      <c r="E7" s="28">
        <f>SUMIFS(A.9!E:E,A.9!$B:$B,Table1[[#This Row],[Pressures]],A.9!$A:$A,'Table A.9'!$C$4)</f>
        <v>366.73399999999998</v>
      </c>
      <c r="F7" s="28">
        <f>SUMIFS(A.9!F:F,A.9!$B:$B,Table1[[#This Row],[Pressures]],A.9!$A:$A,'Table A.9'!$C$4)</f>
        <v>289.13399999999973</v>
      </c>
      <c r="G7" s="28">
        <f>SUMIFS(A.9!G:G,A.9!$B:$B,Table1[[#This Row],[Pressures]],A.9!$A:$A,'Table A.9'!$C$4)</f>
        <v>2174.248000000001</v>
      </c>
      <c r="H7" s="120">
        <f>IF(SUMIFS(A.9!H:H,A.9!$B:$B,Table1[[#This Row],[Pressures]],A.9!$A:$A,'Table A.9'!$C$4)=0,"n/a",SUMIFS(A.9!H:H,A.9!$B:$B,Table1[[#This Row],[Pressures]],A.9!$A:$A,'Table A.9'!$C$4))</f>
        <v>0.12330425530672073</v>
      </c>
    </row>
    <row r="8" spans="2:8" x14ac:dyDescent="0.25">
      <c r="B8" s="7" t="s">
        <v>17</v>
      </c>
      <c r="C8" s="28">
        <f>SUMIFS(A.9!C:C,A.9!$B:$B,Table1[[#This Row],[Pressures]],A.9!$A:$A,'Table A.9'!$C$4)</f>
        <v>32.356000000000002</v>
      </c>
      <c r="D8" s="28">
        <f>SUMIFS(A.9!D:D,A.9!$B:$B,Table1[[#This Row],[Pressures]],A.9!$A:$A,'Table A.9'!$C$4)</f>
        <v>32.521000000000008</v>
      </c>
      <c r="E8" s="28">
        <f>SUMIFS(A.9!E:E,A.9!$B:$B,Table1[[#This Row],[Pressures]],A.9!$A:$A,'Table A.9'!$C$4)</f>
        <v>33.934000000000012</v>
      </c>
      <c r="F8" s="28">
        <f>SUMIFS(A.9!F:F,A.9!$B:$B,Table1[[#This Row],[Pressures]],A.9!$A:$A,'Table A.9'!$C$4)</f>
        <v>33.443000000000005</v>
      </c>
      <c r="G8" s="28">
        <f>SUMIFS(A.9!G:G,A.9!$B:$B,Table1[[#This Row],[Pressures]],A.9!$A:$A,'Table A.9'!$C$4)</f>
        <v>318.04600000000016</v>
      </c>
      <c r="H8" s="120">
        <f>IF(SUMIFS(A.9!H:H,A.9!$B:$B,Table1[[#This Row],[Pressures]],A.9!$A:$A,'Table A.9'!$C$4)=0,"n/a",SUMIFS(A.9!H:H,A.9!$B:$B,Table1[[#This Row],[Pressures]],A.9!$A:$A,'Table A.9'!$C$4))</f>
        <v>3.2434746623039246E-2</v>
      </c>
    </row>
    <row r="9" spans="2:8" x14ac:dyDescent="0.25">
      <c r="B9" s="7" t="s">
        <v>18</v>
      </c>
      <c r="C9" s="28">
        <f>SUMIFS(A.9!C:C,A.9!$B:$B,Table1[[#This Row],[Pressures]],A.9!$A:$A,'Table A.9'!$C$4)</f>
        <v>14.830000000000004</v>
      </c>
      <c r="D9" s="28">
        <f>SUMIFS(A.9!D:D,A.9!$B:$B,Table1[[#This Row],[Pressures]],A.9!$A:$A,'Table A.9'!$C$4)</f>
        <v>15.857999999999992</v>
      </c>
      <c r="E9" s="28">
        <f>SUMIFS(A.9!E:E,A.9!$B:$B,Table1[[#This Row],[Pressures]],A.9!$A:$A,'Table A.9'!$C$4)</f>
        <v>14.314000000000004</v>
      </c>
      <c r="F9" s="28">
        <f>SUMIFS(A.9!F:F,A.9!$B:$B,Table1[[#This Row],[Pressures]],A.9!$A:$A,'Table A.9'!$C$4)</f>
        <v>16.215000000000003</v>
      </c>
      <c r="G9" s="28">
        <f>SUMIFS(A.9!G:G,A.9!$B:$B,Table1[[#This Row],[Pressures]],A.9!$A:$A,'Table A.9'!$C$4)</f>
        <v>229.685</v>
      </c>
      <c r="H9" s="120">
        <f>IF(SUMIFS(A.9!H:H,A.9!$B:$B,Table1[[#This Row],[Pressures]],A.9!$A:$A,'Table A.9'!$C$4)=0,"n/a",SUMIFS(A.9!H:H,A.9!$B:$B,Table1[[#This Row],[Pressures]],A.9!$A:$A,'Table A.9'!$C$4))</f>
        <v>6.8267388269305229E-3</v>
      </c>
    </row>
    <row r="10" spans="2:8" x14ac:dyDescent="0.25">
      <c r="B10" s="7" t="s">
        <v>19</v>
      </c>
      <c r="C10" s="28">
        <f>SUMIFS(A.9!C:C,A.9!$B:$B,Table1[[#This Row],[Pressures]],A.9!$A:$A,'Table A.9'!$C$4)</f>
        <v>9.1880000000000006</v>
      </c>
      <c r="D10" s="28">
        <f>SUMIFS(A.9!D:D,A.9!$B:$B,Table1[[#This Row],[Pressures]],A.9!$A:$A,'Table A.9'!$C$4)</f>
        <v>9.2150000000000016</v>
      </c>
      <c r="E10" s="28">
        <f>SUMIFS(A.9!E:E,A.9!$B:$B,Table1[[#This Row],[Pressures]],A.9!$A:$A,'Table A.9'!$C$4)</f>
        <v>10.038999999999998</v>
      </c>
      <c r="F10" s="28">
        <f>SUMIFS(A.9!F:F,A.9!$B:$B,Table1[[#This Row],[Pressures]],A.9!$A:$A,'Table A.9'!$C$4)</f>
        <v>9.3139999999999965</v>
      </c>
      <c r="G10" s="28">
        <f>SUMIFS(A.9!G:G,A.9!$B:$B,Table1[[#This Row],[Pressures]],A.9!$A:$A,'Table A.9'!$C$4)</f>
        <v>72.239999999999981</v>
      </c>
      <c r="H10" s="120">
        <f>IF(SUMIFS(A.9!H:H,A.9!$B:$B,Table1[[#This Row],[Pressures]],A.9!$A:$A,'Table A.9'!$C$4)=0,"n/a",SUMIFS(A.9!H:H,A.9!$B:$B,Table1[[#This Row],[Pressures]],A.9!$A:$A,'Table A.9'!$C$4))</f>
        <v>3.4168791025876999E-2</v>
      </c>
    </row>
    <row r="11" spans="2:8" x14ac:dyDescent="0.25">
      <c r="B11" s="7" t="s">
        <v>20</v>
      </c>
      <c r="C11" s="28">
        <f>SUMIFS(A.9!C:C,A.9!$B:$B,Table1[[#This Row],[Pressures]],A.9!$A:$A,'Table A.9'!$C$4)</f>
        <v>3.3699999999999979</v>
      </c>
      <c r="D11" s="28">
        <f>SUMIFS(A.9!D:D,A.9!$B:$B,Table1[[#This Row],[Pressures]],A.9!$A:$A,'Table A.9'!$C$4)</f>
        <v>3.2629999999999986</v>
      </c>
      <c r="E11" s="28">
        <f>SUMIFS(A.9!E:E,A.9!$B:$B,Table1[[#This Row],[Pressures]],A.9!$A:$A,'Table A.9'!$C$4)</f>
        <v>8.5039999999999942</v>
      </c>
      <c r="F11" s="28">
        <f>SUMIFS(A.9!F:F,A.9!$B:$B,Table1[[#This Row],[Pressures]],A.9!$A:$A,'Table A.9'!$C$4)</f>
        <v>23.845000000000002</v>
      </c>
      <c r="G11" s="28">
        <f>SUMIFS(A.9!G:G,A.9!$B:$B,Table1[[#This Row],[Pressures]],A.9!$A:$A,'Table A.9'!$C$4)</f>
        <v>236.5199999999999</v>
      </c>
      <c r="H11" s="120">
        <f>IF(SUMIFS(A.9!H:H,A.9!$B:$B,Table1[[#This Row],[Pressures]],A.9!$A:$A,'Table A.9'!$C$4)=0,"n/a",SUMIFS(A.9!H:H,A.9!$B:$B,Table1[[#This Row],[Pressures]],A.9!$A:$A,'Table A.9'!$C$4))</f>
        <v>7.1500375866889954E-2</v>
      </c>
    </row>
    <row r="12" spans="2:8" x14ac:dyDescent="0.25">
      <c r="B12" s="7" t="s">
        <v>21</v>
      </c>
      <c r="C12" s="28">
        <f>SUMIFS(A.9!C:C,A.9!$B:$B,Table1[[#This Row],[Pressures]],A.9!$A:$A,'Table A.9'!$C$4)</f>
        <v>29.409026256721614</v>
      </c>
      <c r="D12" s="28">
        <f>SUMIFS(A.9!D:D,A.9!$B:$B,Table1[[#This Row],[Pressures]],A.9!$A:$A,'Table A.9'!$C$4)</f>
        <v>31.393999999999998</v>
      </c>
      <c r="E12" s="28">
        <f>SUMIFS(A.9!E:E,A.9!$B:$B,Table1[[#This Row],[Pressures]],A.9!$A:$A,'Table A.9'!$C$4)</f>
        <v>33.707999999999998</v>
      </c>
      <c r="F12" s="28">
        <f>SUMIFS(A.9!F:F,A.9!$B:$B,Table1[[#This Row],[Pressures]],A.9!$A:$A,'Table A.9'!$C$4)</f>
        <v>28.853853014982612</v>
      </c>
      <c r="G12" s="28">
        <f>SUMIFS(A.9!G:G,A.9!$B:$B,Table1[[#This Row],[Pressures]],A.9!$A:$A,'Table A.9'!$C$4)</f>
        <v>253.85300000000015</v>
      </c>
      <c r="H12" s="120">
        <f>IF(SUMIFS(A.9!H:H,A.9!$B:$B,Table1[[#This Row],[Pressures]],A.9!$A:$A,'Table A.9'!$C$4)=0,"n/a",SUMIFS(A.9!H:H,A.9!$B:$B,Table1[[#This Row],[Pressures]],A.9!$A:$A,'Table A.9'!$C$4))</f>
        <v>0.14669151604175568</v>
      </c>
    </row>
    <row r="13" spans="2:8" x14ac:dyDescent="0.25">
      <c r="B13" s="7" t="s">
        <v>22</v>
      </c>
      <c r="C13" s="28">
        <f>SUMIFS(A.9!C:C,A.9!$B:$B,Table1[[#This Row],[Pressures]],A.9!$A:$A,'Table A.9'!$C$4)</f>
        <v>20.165000000000003</v>
      </c>
      <c r="D13" s="28">
        <f>SUMIFS(A.9!D:D,A.9!$B:$B,Table1[[#This Row],[Pressures]],A.9!$A:$A,'Table A.9'!$C$4)</f>
        <v>21.659000000000006</v>
      </c>
      <c r="E13" s="28">
        <f>SUMIFS(A.9!E:E,A.9!$B:$B,Table1[[#This Row],[Pressures]],A.9!$A:$A,'Table A.9'!$C$4)</f>
        <v>26.307000000000009</v>
      </c>
      <c r="F13" s="28">
        <f>SUMIFS(A.9!F:F,A.9!$B:$B,Table1[[#This Row],[Pressures]],A.9!$A:$A,'Table A.9'!$C$4)</f>
        <v>30.137000000000022</v>
      </c>
      <c r="G13" s="28">
        <f>SUMIFS(A.9!G:G,A.9!$B:$B,Table1[[#This Row],[Pressures]],A.9!$A:$A,'Table A.9'!$C$4)</f>
        <v>241.88299999999998</v>
      </c>
      <c r="H13" s="120">
        <f>IF(SUMIFS(A.9!H:H,A.9!$B:$B,Table1[[#This Row],[Pressures]],A.9!$A:$A,'Table A.9'!$C$4)=0,"n/a",SUMIFS(A.9!H:H,A.9!$B:$B,Table1[[#This Row],[Pressures]],A.9!$A:$A,'Table A.9'!$C$4))</f>
        <v>0.11366938799619675</v>
      </c>
    </row>
    <row r="14" spans="2:8" x14ac:dyDescent="0.25">
      <c r="B14" s="7" t="s">
        <v>23</v>
      </c>
      <c r="C14" s="28">
        <f>SUMIFS(A.9!C:C,A.9!$B:$B,Table1[[#This Row],[Pressures]],A.9!$A:$A,'Table A.9'!$C$4)</f>
        <v>55.664598060640436</v>
      </c>
      <c r="D14" s="28">
        <f>SUMIFS(A.9!D:D,A.9!$B:$B,Table1[[#This Row],[Pressures]],A.9!$A:$A,'Table A.9'!$C$4)</f>
        <v>40.225999999999992</v>
      </c>
      <c r="E14" s="28">
        <f>SUMIFS(A.9!E:E,A.9!$B:$B,Table1[[#This Row],[Pressures]],A.9!$A:$A,'Table A.9'!$C$4)</f>
        <v>38.130000000000045</v>
      </c>
      <c r="F14" s="28">
        <f>SUMIFS(A.9!F:F,A.9!$B:$B,Table1[[#This Row],[Pressures]],A.9!$A:$A,'Table A.9'!$C$4)</f>
        <v>35.283044018004929</v>
      </c>
      <c r="G14" s="28">
        <f>SUMIFS(A.9!G:G,A.9!$B:$B,Table1[[#This Row],[Pressures]],A.9!$A:$A,'Table A.9'!$C$4)</f>
        <v>239.10699999999986</v>
      </c>
      <c r="H14" s="120">
        <f>IF(SUMIFS(A.9!H:H,A.9!$B:$B,Table1[[#This Row],[Pressures]],A.9!$A:$A,'Table A.9'!$C$4)=0,"n/a",SUMIFS(A.9!H:H,A.9!$B:$B,Table1[[#This Row],[Pressures]],A.9!$A:$A,'Table A.9'!$C$4))</f>
        <v>4.8811011016368866E-2</v>
      </c>
    </row>
    <row r="15" spans="2:8" x14ac:dyDescent="0.25">
      <c r="B15" s="7" t="s">
        <v>24</v>
      </c>
      <c r="C15" s="28">
        <f>SUMIFS(A.9!C:C,A.9!$B:$B,Table1[[#This Row],[Pressures]],A.9!$A:$A,'Table A.9'!$C$4)</f>
        <v>2.0969999999999995</v>
      </c>
      <c r="D15" s="28">
        <f>SUMIFS(A.9!D:D,A.9!$B:$B,Table1[[#This Row],[Pressures]],A.9!$A:$A,'Table A.9'!$C$4)</f>
        <v>2.3799999999999981</v>
      </c>
      <c r="E15" s="28">
        <f>SUMIFS(A.9!E:E,A.9!$B:$B,Table1[[#This Row],[Pressures]],A.9!$A:$A,'Table A.9'!$C$4)</f>
        <v>2.9019999999999975</v>
      </c>
      <c r="F15" s="28">
        <f>SUMIFS(A.9!F:F,A.9!$B:$B,Table1[[#This Row],[Pressures]],A.9!$A:$A,'Table A.9'!$C$4)</f>
        <v>2.0583354502940967</v>
      </c>
      <c r="G15" s="28">
        <f>SUMIFS(A.9!G:G,A.9!$B:$B,Table1[[#This Row],[Pressures]],A.9!$A:$A,'Table A.9'!$C$4)</f>
        <v>18.186999999999998</v>
      </c>
      <c r="H15" s="120">
        <f>IF(SUMIFS(A.9!H:H,A.9!$B:$B,Table1[[#This Row],[Pressures]],A.9!$A:$A,'Table A.9'!$C$4)=0,"n/a",SUMIFS(A.9!H:H,A.9!$B:$B,Table1[[#This Row],[Pressures]],A.9!$A:$A,'Table A.9'!$C$4))</f>
        <v>1.9414633512496948E-2</v>
      </c>
    </row>
    <row r="16" spans="2:8" x14ac:dyDescent="0.25">
      <c r="B16" s="7" t="s">
        <v>25</v>
      </c>
      <c r="C16" s="28">
        <f>SUMIFS(A.9!C:C,A.9!$B:$B,Table1[[#This Row],[Pressures]],A.9!$A:$A,'Table A.9'!$C$4)</f>
        <v>0.76800000000000002</v>
      </c>
      <c r="D16" s="28">
        <f>SUMIFS(A.9!D:D,A.9!$B:$B,Table1[[#This Row],[Pressures]],A.9!$A:$A,'Table A.9'!$C$4)</f>
        <v>0.55100000000000005</v>
      </c>
      <c r="E16" s="28">
        <f>SUMIFS(A.9!E:E,A.9!$B:$B,Table1[[#This Row],[Pressures]],A.9!$A:$A,'Table A.9'!$C$4)</f>
        <v>0.46400000000000002</v>
      </c>
      <c r="F16" s="28">
        <f>SUMIFS(A.9!F:F,A.9!$B:$B,Table1[[#This Row],[Pressures]],A.9!$A:$A,'Table A.9'!$C$4)</f>
        <v>0.122</v>
      </c>
      <c r="G16" s="28">
        <f>SUMIFS(A.9!G:G,A.9!$B:$B,Table1[[#This Row],[Pressures]],A.9!$A:$A,'Table A.9'!$C$4)</f>
        <v>2.2369999999999997</v>
      </c>
      <c r="H16" s="120">
        <f>IF(SUMIFS(A.9!H:H,A.9!$B:$B,Table1[[#This Row],[Pressures]],A.9!$A:$A,'Table A.9'!$C$4)=0,"n/a",SUMIFS(A.9!H:H,A.9!$B:$B,Table1[[#This Row],[Pressures]],A.9!$A:$A,'Table A.9'!$C$4))</f>
        <v>4.8922449350357056E-3</v>
      </c>
    </row>
    <row r="17" spans="2:8" x14ac:dyDescent="0.25">
      <c r="B17" s="7" t="s">
        <v>26</v>
      </c>
      <c r="C17" s="28">
        <f>SUMIFS(A.9!C:C,A.9!$B:$B,Table1[[#This Row],[Pressures]],A.9!$A:$A,'Table A.9'!$C$4)</f>
        <v>43.438922528173876</v>
      </c>
      <c r="D17" s="28">
        <f>SUMIFS(A.9!D:D,A.9!$B:$B,Table1[[#This Row],[Pressures]],A.9!$A:$A,'Table A.9'!$C$4)</f>
        <v>29.610999999999976</v>
      </c>
      <c r="E17" s="28">
        <f>SUMIFS(A.9!E:E,A.9!$B:$B,Table1[[#This Row],[Pressures]],A.9!$A:$A,'Table A.9'!$C$4)</f>
        <v>38.859000000000002</v>
      </c>
      <c r="F17" s="28">
        <f>SUMIFS(A.9!F:F,A.9!$B:$B,Table1[[#This Row],[Pressures]],A.9!$A:$A,'Table A.9'!$C$4)</f>
        <v>30.965294075786559</v>
      </c>
      <c r="G17" s="28">
        <f>SUMIFS(A.9!G:G,A.9!$B:$B,Table1[[#This Row],[Pressures]],A.9!$A:$A,'Table A.9'!$C$4)</f>
        <v>252.30399999999989</v>
      </c>
      <c r="H17" s="120">
        <f>IF(SUMIFS(A.9!H:H,A.9!$B:$B,Table1[[#This Row],[Pressures]],A.9!$A:$A,'Table A.9'!$C$4)=0,"n/a",SUMIFS(A.9!H:H,A.9!$B:$B,Table1[[#This Row],[Pressures]],A.9!$A:$A,'Table A.9'!$C$4))</f>
        <v>9.1169320046901703E-2</v>
      </c>
    </row>
    <row r="18" spans="2:8" x14ac:dyDescent="0.25">
      <c r="B18" s="7" t="s">
        <v>27</v>
      </c>
      <c r="C18" s="28">
        <f>SUMIFS(A.9!C:C,A.9!$B:$B,Table1[[#This Row],[Pressures]],A.9!$A:$A,'Table A.9'!$C$4)</f>
        <v>144.46873633055515</v>
      </c>
      <c r="D18" s="28">
        <f>SUMIFS(A.9!D:D,A.9!$B:$B,Table1[[#This Row],[Pressures]],A.9!$A:$A,'Table A.9'!$C$4)</f>
        <v>120.92100000000006</v>
      </c>
      <c r="E18" s="28">
        <f>SUMIFS(A.9!E:E,A.9!$B:$B,Table1[[#This Row],[Pressures]],A.9!$A:$A,'Table A.9'!$C$4)</f>
        <v>102.46000000000008</v>
      </c>
      <c r="F18" s="28">
        <f>SUMIFS(A.9!F:F,A.9!$B:$B,Table1[[#This Row],[Pressures]],A.9!$A:$A,'Table A.9'!$C$4)</f>
        <v>87.330658361149048</v>
      </c>
      <c r="G18" s="28">
        <f>SUMIFS(A.9!G:G,A.9!$B:$B,Table1[[#This Row],[Pressures]],A.9!$A:$A,'Table A.9'!$C$4)</f>
        <v>959.86499999999899</v>
      </c>
      <c r="H18" s="120" t="str">
        <f>IF(SUMIFS(A.9!H:H,A.9!$B:$B,Table1[[#This Row],[Pressures]],A.9!$A:$A,'Table A.9'!$C$4)=0,"n/a",SUMIFS(A.9!H:H,A.9!$B:$B,Table1[[#This Row],[Pressures]],A.9!$A:$A,'Table A.9'!$C$4))</f>
        <v>n/a</v>
      </c>
    </row>
    <row r="19" spans="2:8" x14ac:dyDescent="0.25">
      <c r="B19" s="8" t="s">
        <v>28</v>
      </c>
      <c r="C19" s="28">
        <f>SUMIFS(A.9!C:C,A.9!$B:$B,Table1[[#This Row],[Pressures]],A.9!$A:$A,'Table A.9'!$C$4)</f>
        <v>603.3361925072968</v>
      </c>
      <c r="D19" s="29">
        <f>SUMIFS(A.9!D:D,A.9!$B:$B,Table1[[#This Row],[Pressures]],A.9!$A:$A,'Table A.9'!$C$4)</f>
        <v>583.07299891300499</v>
      </c>
      <c r="E19" s="29">
        <f>SUMIFS(A.9!E:E,A.9!$B:$B,Table1[[#This Row],[Pressures]],A.9!$A:$A,'Table A.9'!$C$4)</f>
        <v>676.3549999964232</v>
      </c>
      <c r="F19" s="29">
        <f>SUMIFS(A.9!F:F,A.9!$B:$B,Table1[[#This Row],[Pressures]],A.9!$A:$A,'Table A.9'!$C$4)</f>
        <v>586.84287931643689</v>
      </c>
      <c r="G19" s="29">
        <f>SUMIFS(A.9!G:G,A.9!$B:$B,Table1[[#This Row],[Pressures]],A.9!$A:$A,'Table A.9'!$C$4)</f>
        <v>4998.1749999823587</v>
      </c>
      <c r="H19" s="121" t="str">
        <f>IF(SUMIFS(A.9!H:H,A.9!$B:$B,Table1[[#This Row],[Pressures]],A.9!$A:$A,'Table A.9'!$C$4)=0,"n/a",SUMIFS(A.9!H:H,A.9!$B:$B,Table1[[#This Row],[Pressures]],A.9!$A:$A,'Table A.9'!$C$4))</f>
        <v>n/a</v>
      </c>
    </row>
    <row r="20" spans="2:8" x14ac:dyDescent="0.25">
      <c r="B20" s="7" t="s">
        <v>29</v>
      </c>
      <c r="C20" s="28">
        <f>SUMIFS(A.9!C:C,A.9!$B:$B,Table1[[#This Row],[Pressures]],A.9!$A:$A,'Table A.9'!$C$4)</f>
        <v>135.17099999999994</v>
      </c>
      <c r="D20" s="28">
        <f>SUMIFS(A.9!D:D,A.9!$B:$B,Table1[[#This Row],[Pressures]],A.9!$A:$A,'Table A.9'!$C$4)</f>
        <v>139.96300022909418</v>
      </c>
      <c r="E20" s="28">
        <f>SUMIFS(A.9!E:E,A.9!$B:$B,Table1[[#This Row],[Pressures]],A.9!$A:$A,'Table A.9'!$C$4)</f>
        <v>117.76999995054211</v>
      </c>
      <c r="F20" s="28">
        <f>SUMIFS(A.9!F:F,A.9!$B:$B,Table1[[#This Row],[Pressures]],A.9!$A:$A,'Table A.9'!$C$4)</f>
        <v>96.825704000075348</v>
      </c>
      <c r="G20" s="28">
        <f>SUMIFS(A.9!G:G,A.9!$B:$B,Table1[[#This Row],[Pressures]],A.9!$A:$A,'Table A.9'!$C$4)</f>
        <v>809.80499959271401</v>
      </c>
      <c r="H20" s="120">
        <f>IF(SUMIFS(A.9!H:H,A.9!$B:$B,Table1[[#This Row],[Pressures]],A.9!$A:$A,'Table A.9'!$C$4)=0,"n/a",SUMIFS(A.9!H:H,A.9!$B:$B,Table1[[#This Row],[Pressures]],A.9!$A:$A,'Table A.9'!$C$4))</f>
        <v>0.32633441686630249</v>
      </c>
    </row>
    <row r="21" spans="2:8" x14ac:dyDescent="0.25">
      <c r="B21" s="7" t="s">
        <v>30</v>
      </c>
      <c r="C21" s="28">
        <f>SUMIFS(A.9!C:C,A.9!$B:$B,Table1[[#This Row],[Pressures]],A.9!$A:$A,'Table A.9'!$C$4)</f>
        <v>64.777633369963652</v>
      </c>
      <c r="D21" s="28">
        <f>SUMIFS(A.9!D:D,A.9!$B:$B,Table1[[#This Row],[Pressures]],A.9!$A:$A,'Table A.9'!$C$4)</f>
        <v>66.424000162165612</v>
      </c>
      <c r="E21" s="28">
        <f>SUMIFS(A.9!E:E,A.9!$B:$B,Table1[[#This Row],[Pressures]],A.9!$A:$A,'Table A.9'!$C$4)</f>
        <v>65.275000286987051</v>
      </c>
      <c r="F21" s="28">
        <f>SUMIFS(A.9!F:F,A.9!$B:$B,Table1[[#This Row],[Pressures]],A.9!$A:$A,'Table A.9'!$C$4)</f>
        <v>63.500315170153044</v>
      </c>
      <c r="G21" s="28">
        <f>SUMIFS(A.9!G:G,A.9!$B:$B,Table1[[#This Row],[Pressures]],A.9!$A:$A,'Table A.9'!$C$4)</f>
        <v>528.69900239841081</v>
      </c>
      <c r="H21" s="120">
        <f>IF(SUMIFS(A.9!H:H,A.9!$B:$B,Table1[[#This Row],[Pressures]],A.9!$A:$A,'Table A.9'!$C$4)=0,"n/a",SUMIFS(A.9!H:H,A.9!$B:$B,Table1[[#This Row],[Pressures]],A.9!$A:$A,'Table A.9'!$C$4))</f>
        <v>0.59543395042419434</v>
      </c>
    </row>
    <row r="22" spans="2:8" x14ac:dyDescent="0.25">
      <c r="B22" s="7" t="s">
        <v>31</v>
      </c>
      <c r="C22" s="28">
        <f>SUMIFS(A.9!C:C,A.9!$B:$B,Table1[[#This Row],[Pressures]],A.9!$A:$A,'Table A.9'!$C$4)</f>
        <v>22.511999999999997</v>
      </c>
      <c r="D22" s="28">
        <f>SUMIFS(A.9!D:D,A.9!$B:$B,Table1[[#This Row],[Pressures]],A.9!$A:$A,'Table A.9'!$C$4)</f>
        <v>21.764999999999997</v>
      </c>
      <c r="E22" s="28">
        <f>SUMIFS(A.9!E:E,A.9!$B:$B,Table1[[#This Row],[Pressures]],A.9!$A:$A,'Table A.9'!$C$4)</f>
        <v>17.542999999999992</v>
      </c>
      <c r="F22" s="28">
        <f>SUMIFS(A.9!F:F,A.9!$B:$B,Table1[[#This Row],[Pressures]],A.9!$A:$A,'Table A.9'!$C$4)</f>
        <v>17.043462996363623</v>
      </c>
      <c r="G22" s="28">
        <f>SUMIFS(A.9!G:G,A.9!$B:$B,Table1[[#This Row],[Pressures]],A.9!$A:$A,'Table A.9'!$C$4)</f>
        <v>147.67099999999996</v>
      </c>
      <c r="H22" s="120">
        <f>IF(SUMIFS(A.9!H:H,A.9!$B:$B,Table1[[#This Row],[Pressures]],A.9!$A:$A,'Table A.9'!$C$4)=0,"n/a",SUMIFS(A.9!H:H,A.9!$B:$B,Table1[[#This Row],[Pressures]],A.9!$A:$A,'Table A.9'!$C$4))</f>
        <v>0.13628336787223816</v>
      </c>
    </row>
    <row r="23" spans="2:8" x14ac:dyDescent="0.25">
      <c r="B23" s="7" t="s">
        <v>32</v>
      </c>
      <c r="C23" s="28">
        <f>SUMIFS(A.9!C:C,A.9!$B:$B,Table1[[#This Row],[Pressures]],A.9!$A:$A,'Table A.9'!$C$4)</f>
        <v>106.57300000000002</v>
      </c>
      <c r="D23" s="28">
        <f>SUMIFS(A.9!D:D,A.9!$B:$B,Table1[[#This Row],[Pressures]],A.9!$A:$A,'Table A.9'!$C$4)</f>
        <v>92.518000000000015</v>
      </c>
      <c r="E23" s="28">
        <f>SUMIFS(A.9!E:E,A.9!$B:$B,Table1[[#This Row],[Pressures]],A.9!$A:$A,'Table A.9'!$C$4)</f>
        <v>91.173000000000016</v>
      </c>
      <c r="F23" s="28">
        <f>SUMIFS(A.9!F:F,A.9!$B:$B,Table1[[#This Row],[Pressures]],A.9!$A:$A,'Table A.9'!$C$4)</f>
        <v>76.818744674921007</v>
      </c>
      <c r="G23" s="28">
        <f>SUMIFS(A.9!G:G,A.9!$B:$B,Table1[[#This Row],[Pressures]],A.9!$A:$A,'Table A.9'!$C$4)</f>
        <v>575.19999999999993</v>
      </c>
      <c r="H23" s="120">
        <f>IF(SUMIFS(A.9!H:H,A.9!$B:$B,Table1[[#This Row],[Pressures]],A.9!$A:$A,'Table A.9'!$C$4)=0,"n/a",SUMIFS(A.9!H:H,A.9!$B:$B,Table1[[#This Row],[Pressures]],A.9!$A:$A,'Table A.9'!$C$4))</f>
        <v>6.3794851303100586E-2</v>
      </c>
    </row>
    <row r="24" spans="2:8" x14ac:dyDescent="0.25">
      <c r="B24" s="7" t="s">
        <v>33</v>
      </c>
      <c r="C24" s="28">
        <f>SUMIFS(A.9!C:C,A.9!$B:$B,Table1[[#This Row],[Pressures]],A.9!$A:$A,'Table A.9'!$C$4)</f>
        <v>96.763258811473918</v>
      </c>
      <c r="D24" s="28">
        <f>SUMIFS(A.9!D:D,A.9!$B:$B,Table1[[#This Row],[Pressures]],A.9!$A:$A,'Table A.9'!$C$4)</f>
        <v>63.756000000000036</v>
      </c>
      <c r="E24" s="28">
        <f>SUMIFS(A.9!E:E,A.9!$B:$B,Table1[[#This Row],[Pressures]],A.9!$A:$A,'Table A.9'!$C$4)</f>
        <v>51.553000000000011</v>
      </c>
      <c r="F24" s="28">
        <f>SUMIFS(A.9!F:F,A.9!$B:$B,Table1[[#This Row],[Pressures]],A.9!$A:$A,'Table A.9'!$C$4)</f>
        <v>95.638870090484644</v>
      </c>
      <c r="G24" s="28">
        <f>SUMIFS(A.9!G:G,A.9!$B:$B,Table1[[#This Row],[Pressures]],A.9!$A:$A,'Table A.9'!$C$4)</f>
        <v>563.76099999999985</v>
      </c>
      <c r="H24" s="120" t="str">
        <f>IF(SUMIFS(A.9!H:H,A.9!$B:$B,Table1[[#This Row],[Pressures]],A.9!$A:$A,'Table A.9'!$C$4)=0,"n/a",SUMIFS(A.9!H:H,A.9!$B:$B,Table1[[#This Row],[Pressures]],A.9!$A:$A,'Table A.9'!$C$4))</f>
        <v>n/a</v>
      </c>
    </row>
    <row r="25" spans="2:8" x14ac:dyDescent="0.25">
      <c r="B25" s="7" t="s">
        <v>34</v>
      </c>
      <c r="C25" s="28">
        <f>SUMIFS(A.9!C:C,A.9!$B:$B,Table1[[#This Row],[Pressures]],A.9!$A:$A,'Table A.9'!$C$4)</f>
        <v>30.915764002561566</v>
      </c>
      <c r="D25" s="28">
        <f>SUMIFS(A.9!D:D,A.9!$B:$B,Table1[[#This Row],[Pressures]],A.9!$A:$A,'Table A.9'!$C$4)</f>
        <v>37.877000000000002</v>
      </c>
      <c r="E25" s="28">
        <f>SUMIFS(A.9!E:E,A.9!$B:$B,Table1[[#This Row],[Pressures]],A.9!$A:$A,'Table A.9'!$C$4)</f>
        <v>35.17199999999999</v>
      </c>
      <c r="F25" s="28">
        <f>SUMIFS(A.9!F:F,A.9!$B:$B,Table1[[#This Row],[Pressures]],A.9!$A:$A,'Table A.9'!$C$4)</f>
        <v>25.362000000000002</v>
      </c>
      <c r="G25" s="28">
        <f>SUMIFS(A.9!G:G,A.9!$B:$B,Table1[[#This Row],[Pressures]],A.9!$A:$A,'Table A.9'!$C$4)</f>
        <v>229.66400000000002</v>
      </c>
      <c r="H25" s="120" t="str">
        <f>IF(SUMIFS(A.9!H:H,A.9!$B:$B,Table1[[#This Row],[Pressures]],A.9!$A:$A,'Table A.9'!$C$4)=0,"n/a",SUMIFS(A.9!H:H,A.9!$B:$B,Table1[[#This Row],[Pressures]],A.9!$A:$A,'Table A.9'!$C$4))</f>
        <v>n/a</v>
      </c>
    </row>
    <row r="26" spans="2:8" x14ac:dyDescent="0.25">
      <c r="B26" s="8" t="s">
        <v>35</v>
      </c>
      <c r="C26" s="28">
        <f>SUMIFS(A.9!C:C,A.9!$B:$B,Table1[[#This Row],[Pressures]],A.9!$A:$A,'Table A.9'!$C$4)</f>
        <v>456.64502285179486</v>
      </c>
      <c r="D26" s="29">
        <f>SUMIFS(A.9!D:D,A.9!$B:$B,Table1[[#This Row],[Pressures]],A.9!$A:$A,'Table A.9'!$C$4)</f>
        <v>422.303</v>
      </c>
      <c r="E26" s="29">
        <f>SUMIFS(A.9!E:E,A.9!$B:$B,Table1[[#This Row],[Pressures]],A.9!$A:$A,'Table A.9'!$C$4)</f>
        <v>378.48600000000039</v>
      </c>
      <c r="F26" s="29">
        <f>SUMIFS(A.9!F:F,A.9!$B:$B,Table1[[#This Row],[Pressures]],A.9!$A:$A,'Table A.9'!$C$4)</f>
        <v>374.95087008988872</v>
      </c>
      <c r="G26" s="29">
        <f>SUMIFS(A.9!G:G,A.9!$B:$B,Table1[[#This Row],[Pressures]],A.9!$A:$A,'Table A.9'!$C$4)</f>
        <v>2854.7999999999997</v>
      </c>
      <c r="H26" s="121" t="str">
        <f>IF(SUMIFS(A.9!H:H,A.9!$B:$B,Table1[[#This Row],[Pressures]],A.9!$A:$A,'Table A.9'!$C$4)=0,"n/a",SUMIFS(A.9!H:H,A.9!$B:$B,Table1[[#This Row],[Pressures]],A.9!$A:$A,'Table A.9'!$C$4))</f>
        <v>n/a</v>
      </c>
    </row>
    <row r="27" spans="2:8" x14ac:dyDescent="0.25">
      <c r="B27" s="9" t="s">
        <v>240</v>
      </c>
      <c r="C27" s="29">
        <f>SUM(C19,C26)</f>
        <v>1059.9812153590917</v>
      </c>
      <c r="D27" s="29">
        <f t="shared" ref="D27:G27" si="0">SUM(D19,D26)</f>
        <v>1005.375998913005</v>
      </c>
      <c r="E27" s="29">
        <f t="shared" si="0"/>
        <v>1054.8409999964235</v>
      </c>
      <c r="F27" s="29">
        <f t="shared" si="0"/>
        <v>961.79374940632556</v>
      </c>
      <c r="G27" s="29">
        <f t="shared" si="0"/>
        <v>7852.974999982358</v>
      </c>
      <c r="H27" s="121" t="s">
        <v>64</v>
      </c>
    </row>
    <row r="28" spans="2:8" s="70" customFormat="1" x14ac:dyDescent="0.25">
      <c r="B28" s="66"/>
      <c r="C28" s="29"/>
      <c r="D28" s="29"/>
      <c r="E28" s="29"/>
      <c r="F28" s="29"/>
      <c r="G28" s="29"/>
      <c r="H28" s="121"/>
    </row>
    <row r="29" spans="2:8" s="70" customFormat="1" x14ac:dyDescent="0.25">
      <c r="B29" s="66" t="s">
        <v>54</v>
      </c>
      <c r="C29" s="114">
        <f>SUMIFS(A.9a!C:C,A.9a!$B:$B,Table1[[#This Row],[Pressures]],A.9a!$A:$A,'Table A.9'!$C$4)</f>
        <v>1001.0593736305241</v>
      </c>
      <c r="D29" s="114">
        <f>SUMIFS(A.9a!D:D,A.9a!$B:$B,Table1[[#This Row],[Pressures]],A.9a!$A:$A,'Table A.9'!$C$4)</f>
        <v>1408.1270000000011</v>
      </c>
      <c r="E29" s="114">
        <f>SUMIFS(A.9a!E:E,A.9a!$B:$B,Table1[[#This Row],[Pressures]],A.9a!$A:$A,'Table A.9'!$C$4)</f>
        <v>1196.2729999999999</v>
      </c>
      <c r="F29" s="114">
        <f>SUMIFS(A.9a!F:F,A.9a!$B:$B,Table1[[#This Row],[Pressures]],A.9a!$A:$A,'Table A.9'!$C$4)</f>
        <v>806.47073672771478</v>
      </c>
      <c r="G29" s="114">
        <f>SUMIFS(A.9a!G:G,A.9a!$B:$B,Table1[[#This Row],[Pressures]],A.9a!$A:$A,'Table A.9'!$C$4)</f>
        <v>10385.669999999996</v>
      </c>
      <c r="H29" s="120" t="s">
        <v>64</v>
      </c>
    </row>
    <row r="30" spans="2:8" s="70" customFormat="1" x14ac:dyDescent="0.25">
      <c r="B30" s="66" t="s">
        <v>55</v>
      </c>
      <c r="C30" s="114">
        <f>SUMIFS(A.9a!C:C,A.9a!$B:$B,Table1[[#This Row],[Pressures]],A.9a!$A:$A,'Table A.9'!$C$4)</f>
        <v>53.532000000000018</v>
      </c>
      <c r="D30" s="114">
        <f>SUMIFS(A.9a!D:D,A.9a!$B:$B,Table1[[#This Row],[Pressures]],A.9a!$A:$A,'Table A.9'!$C$4)</f>
        <v>58.559000000000005</v>
      </c>
      <c r="E30" s="114">
        <f>SUMIFS(A.9a!E:E,A.9a!$B:$B,Table1[[#This Row],[Pressures]],A.9a!$A:$A,'Table A.9'!$C$4)</f>
        <v>30.799999999999994</v>
      </c>
      <c r="F30" s="114">
        <f>SUMIFS(A.9a!F:F,A.9a!$B:$B,Table1[[#This Row],[Pressures]],A.9a!$A:$A,'Table A.9'!$C$4)</f>
        <v>25.05899999999999</v>
      </c>
      <c r="G30" s="114">
        <f>SUMIFS(A.9a!G:G,A.9a!$B:$B,Table1[[#This Row],[Pressures]],A.9a!$A:$A,'Table A.9'!$C$4)</f>
        <v>130.20099999999999</v>
      </c>
      <c r="H30" s="120" t="s">
        <v>64</v>
      </c>
    </row>
    <row r="31" spans="2:8" s="70" customFormat="1" x14ac:dyDescent="0.25">
      <c r="B31" s="66" t="s">
        <v>56</v>
      </c>
      <c r="C31" s="114">
        <f>SUMIFS(A.9a!C:C,A.9a!$B:$B,Table1[[#This Row],[Pressures]],A.9a!$A:$A,'Table A.9'!$C$4)</f>
        <v>182.62399999999997</v>
      </c>
      <c r="D31" s="114">
        <f>SUMIFS(A.9a!D:D,A.9a!$B:$B,Table1[[#This Row],[Pressures]],A.9a!$A:$A,'Table A.9'!$C$4)</f>
        <v>238.41499999999994</v>
      </c>
      <c r="E31" s="114">
        <f>SUMIFS(A.9a!E:E,A.9a!$B:$B,Table1[[#This Row],[Pressures]],A.9a!$A:$A,'Table A.9'!$C$4)</f>
        <v>187.18800000000002</v>
      </c>
      <c r="F31" s="114">
        <f>SUMIFS(A.9a!F:F,A.9a!$B:$B,Table1[[#This Row],[Pressures]],A.9a!$A:$A,'Table A.9'!$C$4)</f>
        <v>175.709</v>
      </c>
      <c r="G31" s="114">
        <f>SUMIFS(A.9a!G:G,A.9a!$B:$B,Table1[[#This Row],[Pressures]],A.9a!$A:$A,'Table A.9'!$C$4)</f>
        <v>1509.6759999999995</v>
      </c>
      <c r="H31" s="120" t="s">
        <v>64</v>
      </c>
    </row>
    <row r="32" spans="2:8" s="70" customFormat="1" x14ac:dyDescent="0.25">
      <c r="B32" s="66" t="s">
        <v>59</v>
      </c>
      <c r="C32" s="114">
        <f>SUMIFS(A.9a!C:C,A.9a!$B:$B,Table1[[#This Row],[Pressures]],A.9a!$A:$A,'Table A.9'!$C$4)</f>
        <v>62.383079104185029</v>
      </c>
      <c r="D32" s="114">
        <f>SUMIFS(A.9a!D:D,A.9a!$B:$B,Table1[[#This Row],[Pressures]],A.9a!$A:$A,'Table A.9'!$C$4)</f>
        <v>78.895000000000053</v>
      </c>
      <c r="E32" s="114">
        <f>SUMIFS(A.9a!E:E,A.9a!$B:$B,Table1[[#This Row],[Pressures]],A.9a!$A:$A,'Table A.9'!$C$4)</f>
        <v>66.314000000000007</v>
      </c>
      <c r="F32" s="114">
        <f>SUMIFS(A.9a!F:F,A.9a!$B:$B,Table1[[#This Row],[Pressures]],A.9a!$A:$A,'Table A.9'!$C$4)</f>
        <v>53.704507448196431</v>
      </c>
      <c r="G32" s="114">
        <f>SUMIFS(A.9a!G:G,A.9a!$B:$B,Table1[[#This Row],[Pressures]],A.9a!$A:$A,'Table A.9'!$C$4)</f>
        <v>561.73300000000006</v>
      </c>
      <c r="H32" s="120" t="s">
        <v>64</v>
      </c>
    </row>
    <row r="33" spans="2:9" x14ac:dyDescent="0.25">
      <c r="B33" s="66" t="s">
        <v>60</v>
      </c>
      <c r="C33" s="114">
        <f>SUMIFS(A.9a!C:C,A.9a!$B:$B,Table1[[#This Row],[Pressures]],A.9a!$A:$A,'Table A.9'!$C$4)</f>
        <v>143.06956916880608</v>
      </c>
      <c r="D33" s="114">
        <f>SUMIFS(A.9a!D:D,A.9a!$B:$B,Table1[[#This Row],[Pressures]],A.9a!$A:$A,'Table A.9'!$C$4)</f>
        <v>145.29499999999996</v>
      </c>
      <c r="E33" s="114">
        <f>SUMIFS(A.9a!E:E,A.9a!$B:$B,Table1[[#This Row],[Pressures]],A.9a!$A:$A,'Table A.9'!$C$4)</f>
        <v>106.12500000000001</v>
      </c>
      <c r="F33" s="114">
        <f>SUMIFS(A.9a!F:F,A.9a!$B:$B,Table1[[#This Row],[Pressures]],A.9a!$A:$A,'Table A.9'!$C$4)</f>
        <v>108.64256866610046</v>
      </c>
      <c r="G33" s="114">
        <f>SUMIFS(A.9a!G:G,A.9a!$B:$B,Table1[[#This Row],[Pressures]],A.9a!$A:$A,'Table A.9'!$C$4)</f>
        <v>973.55899999999997</v>
      </c>
      <c r="H33" s="120" t="s">
        <v>64</v>
      </c>
      <c r="I33" s="70"/>
    </row>
    <row r="34" spans="2:9" s="70" customFormat="1" x14ac:dyDescent="0.25">
      <c r="B34" s="66" t="s">
        <v>61</v>
      </c>
      <c r="C34" s="114">
        <f>SUMIFS(A.9a!C:C,A.9a!$B:$B,Table1[[#This Row],[Pressures]],A.9a!$A:$A,'Table A.9'!$C$4)</f>
        <v>25.228000000000002</v>
      </c>
      <c r="D34" s="114">
        <f>SUMIFS(A.9a!D:D,A.9a!$B:$B,Table1[[#This Row],[Pressures]],A.9a!$A:$A,'Table A.9'!$C$4)</f>
        <v>22.339000000000006</v>
      </c>
      <c r="E34" s="114">
        <f>SUMIFS(A.9a!E:E,A.9a!$B:$B,Table1[[#This Row],[Pressures]],A.9a!$A:$A,'Table A.9'!$C$4)</f>
        <v>17.308</v>
      </c>
      <c r="F34" s="114">
        <f>SUMIFS(A.9a!F:F,A.9a!$B:$B,Table1[[#This Row],[Pressures]],A.9a!$A:$A,'Table A.9'!$C$4)</f>
        <v>15.684999999999999</v>
      </c>
      <c r="G34" s="114">
        <f>SUMIFS(A.9a!G:G,A.9a!$B:$B,Table1[[#This Row],[Pressures]],A.9a!$A:$A,'Table A.9'!$C$4)</f>
        <v>146.68799999999999</v>
      </c>
      <c r="H34" s="120" t="s">
        <v>64</v>
      </c>
    </row>
    <row r="35" spans="2:9" s="70" customFormat="1" ht="30" x14ac:dyDescent="0.25">
      <c r="B35" s="115" t="s">
        <v>241</v>
      </c>
      <c r="C35" s="29">
        <f>SUM(C30:C34)</f>
        <v>466.83664827299111</v>
      </c>
      <c r="D35" s="29">
        <f t="shared" ref="D35:G35" si="1">SUM(D30:D34)</f>
        <v>543.50300000000004</v>
      </c>
      <c r="E35" s="29">
        <f t="shared" si="1"/>
        <v>407.73500000000001</v>
      </c>
      <c r="F35" s="29">
        <f t="shared" si="1"/>
        <v>378.80007611429693</v>
      </c>
      <c r="G35" s="29">
        <f t="shared" si="1"/>
        <v>3321.857</v>
      </c>
      <c r="H35" s="121" t="str">
        <f>IF(SUMIFS(A.9!H:H,A.9!$B:$B,Table1[[#This Row],[Pressures]],A.9!$A:$A,'Table A.9'!$C$4)=0,"n/a",SUMIFS(A.9!H:H,A.9!$B:$B,Table1[[#This Row],[Pressures]],A.9!$A:$A,'Table A.9'!$C$4))</f>
        <v>n/a</v>
      </c>
    </row>
    <row r="36" spans="2:9" ht="20.25" customHeight="1" x14ac:dyDescent="0.25">
      <c r="B36" s="70"/>
      <c r="C36" s="70"/>
      <c r="D36" s="70"/>
      <c r="E36" s="70"/>
      <c r="F36" s="70"/>
      <c r="G36" s="70"/>
    </row>
    <row r="37" spans="2:9" ht="47.25" customHeight="1" x14ac:dyDescent="0.25">
      <c r="B37" s="127" t="s">
        <v>45</v>
      </c>
      <c r="C37" s="127"/>
      <c r="D37" s="127"/>
      <c r="E37" s="127"/>
      <c r="F37" s="127"/>
      <c r="G37" s="127"/>
      <c r="H37" s="127"/>
    </row>
    <row r="38" spans="2:9" x14ac:dyDescent="0.25">
      <c r="B38" s="128"/>
      <c r="C38" s="128"/>
      <c r="D38" s="128"/>
      <c r="E38" s="128"/>
      <c r="F38" s="128"/>
      <c r="G38" s="128"/>
      <c r="H38" s="128"/>
    </row>
    <row r="39" spans="2:9" x14ac:dyDescent="0.25">
      <c r="B39" s="128"/>
      <c r="C39" s="128"/>
      <c r="D39" s="128"/>
      <c r="E39" s="128"/>
      <c r="F39" s="128"/>
      <c r="G39" s="128"/>
      <c r="H39" s="128"/>
    </row>
  </sheetData>
  <mergeCells count="4">
    <mergeCell ref="B2:H2"/>
    <mergeCell ref="B37:H37"/>
    <mergeCell ref="B38:H38"/>
    <mergeCell ref="B39:H39"/>
  </mergeCells>
  <pageMargins left="0.7" right="0.7" top="0.75" bottom="0.75" header="0.3" footer="0.3"/>
  <pageSetup paperSize="9" orientation="portrait" r:id="rId1"/>
  <ignoredErrors>
    <ignoredError sqref="C7:C35 D27:H35"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B69263B-6A6D-41DA-80EE-76DACBFFD7B3}">
          <x14:formula1>
            <xm:f>A.9!$L$2:$L$16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CF0F-973A-4AAA-9A47-942C0BAC3643}">
  <dimension ref="B2:H39"/>
  <sheetViews>
    <sheetView topLeftCell="A13" workbookViewId="0">
      <selection activeCell="J13" sqref="J13"/>
    </sheetView>
  </sheetViews>
  <sheetFormatPr defaultRowHeight="15" x14ac:dyDescent="0.25"/>
  <cols>
    <col min="1" max="1" width="4.85546875" style="2" customWidth="1"/>
    <col min="2" max="2" width="49.7109375" style="2" customWidth="1"/>
    <col min="3" max="7" width="15.140625" style="2" customWidth="1"/>
    <col min="8" max="8" width="15.140625" style="11" customWidth="1"/>
    <col min="9" max="16384" width="9.140625" style="2"/>
  </cols>
  <sheetData>
    <row r="2" spans="2:8" ht="30" customHeight="1" x14ac:dyDescent="0.25">
      <c r="B2" s="130" t="s">
        <v>239</v>
      </c>
      <c r="C2" s="130"/>
      <c r="D2" s="130"/>
      <c r="E2" s="130"/>
      <c r="F2" s="119"/>
      <c r="G2" s="119"/>
      <c r="H2" s="119"/>
    </row>
    <row r="4" spans="2:8" ht="18.75" customHeight="1" thickBot="1" x14ac:dyDescent="0.3">
      <c r="B4" s="3" t="s">
        <v>36</v>
      </c>
      <c r="C4" s="4" t="s">
        <v>0</v>
      </c>
    </row>
    <row r="6" spans="2:8" s="6" customFormat="1" x14ac:dyDescent="0.25">
      <c r="B6" s="5" t="s">
        <v>37</v>
      </c>
      <c r="C6" s="20" t="s">
        <v>39</v>
      </c>
      <c r="D6" s="20" t="s">
        <v>40</v>
      </c>
      <c r="E6" s="20" t="s">
        <v>41</v>
      </c>
      <c r="F6" s="21"/>
      <c r="G6" s="21"/>
      <c r="H6" s="22"/>
    </row>
    <row r="7" spans="2:8" x14ac:dyDescent="0.25">
      <c r="B7" s="7" t="s">
        <v>16</v>
      </c>
      <c r="C7" s="28">
        <f>SUMIFS(A.10!C:C,A.10!$B:$B,Table13[[#This Row],[Pressures]],A.10!$A:$A,'Table A.10'!$C$4)</f>
        <v>1465.7450000000003</v>
      </c>
      <c r="D7" s="28">
        <f>SUMIFS(A.10!D:D,A.10!$B:$B,Table13[[#This Row],[Pressures]],A.10!$A:$A,'Table A.10'!$C$4)</f>
        <v>1788.0230000000004</v>
      </c>
      <c r="E7" s="28">
        <f>SUMIFS(A.10!E:E,A.10!$B:$B,Table13[[#This Row],[Pressures]],A.10!$A:$A,'Table A.10'!$C$4)</f>
        <v>2174.248000000001</v>
      </c>
      <c r="F7" s="23"/>
      <c r="G7" s="23"/>
      <c r="H7" s="24"/>
    </row>
    <row r="8" spans="2:8" x14ac:dyDescent="0.25">
      <c r="B8" s="7" t="s">
        <v>17</v>
      </c>
      <c r="C8" s="28">
        <f>SUMIFS(A.10!C:C,A.10!$B:$B,Table13[[#This Row],[Pressures]],A.10!$A:$A,'Table A.10'!$C$4)</f>
        <v>295.80000000000013</v>
      </c>
      <c r="D8" s="28">
        <f>SUMIFS(A.10!D:D,A.10!$B:$B,Table13[[#This Row],[Pressures]],A.10!$A:$A,'Table A.10'!$C$4)</f>
        <v>305.03500000000014</v>
      </c>
      <c r="E8" s="28">
        <f>SUMIFS(A.10!E:E,A.10!$B:$B,Table13[[#This Row],[Pressures]],A.10!$A:$A,'Table A.10'!$C$4)</f>
        <v>318.04600000000016</v>
      </c>
      <c r="F8" s="23"/>
      <c r="G8" s="23"/>
      <c r="H8" s="24"/>
    </row>
    <row r="9" spans="2:8" x14ac:dyDescent="0.25">
      <c r="B9" s="7" t="s">
        <v>18</v>
      </c>
      <c r="C9" s="28">
        <f>SUMIFS(A.10!C:C,A.10!$B:$B,Table13[[#This Row],[Pressures]],A.10!$A:$A,'Table A.10'!$C$4)</f>
        <v>141.58299999999994</v>
      </c>
      <c r="D9" s="28">
        <f>SUMIFS(A.10!D:D,A.10!$B:$B,Table13[[#This Row],[Pressures]],A.10!$A:$A,'Table A.10'!$C$4)</f>
        <v>254.35099999999997</v>
      </c>
      <c r="E9" s="28">
        <f>SUMIFS(A.10!E:E,A.10!$B:$B,Table13[[#This Row],[Pressures]],A.10!$A:$A,'Table A.10'!$C$4)</f>
        <v>229.685</v>
      </c>
      <c r="F9" s="23"/>
      <c r="G9" s="23"/>
      <c r="H9" s="24"/>
    </row>
    <row r="10" spans="2:8" x14ac:dyDescent="0.25">
      <c r="B10" s="7" t="s">
        <v>19</v>
      </c>
      <c r="C10" s="28">
        <f>SUMIFS(A.10!C:C,A.10!$B:$B,Table13[[#This Row],[Pressures]],A.10!$A:$A,'Table A.10'!$C$4)</f>
        <v>57.188999999999993</v>
      </c>
      <c r="D10" s="28">
        <f>SUMIFS(A.10!D:D,A.10!$B:$B,Table13[[#This Row],[Pressures]],A.10!$A:$A,'Table A.10'!$C$4)</f>
        <v>62.462999999999987</v>
      </c>
      <c r="E10" s="28">
        <f>SUMIFS(A.10!E:E,A.10!$B:$B,Table13[[#This Row],[Pressures]],A.10!$A:$A,'Table A.10'!$C$4)</f>
        <v>72.239999999999981</v>
      </c>
      <c r="F10" s="23"/>
      <c r="G10" s="23"/>
      <c r="H10" s="24"/>
    </row>
    <row r="11" spans="2:8" x14ac:dyDescent="0.25">
      <c r="B11" s="7" t="s">
        <v>20</v>
      </c>
      <c r="C11" s="28">
        <f>SUMIFS(A.10!C:C,A.10!$B:$B,Table13[[#This Row],[Pressures]],A.10!$A:$A,'Table A.10'!$C$4)</f>
        <v>20.89200000000001</v>
      </c>
      <c r="D11" s="28">
        <f>SUMIFS(A.10!D:D,A.10!$B:$B,Table13[[#This Row],[Pressures]],A.10!$A:$A,'Table A.10'!$C$4)</f>
        <v>95.711000000000013</v>
      </c>
      <c r="E11" s="28">
        <f>SUMIFS(A.10!E:E,A.10!$B:$B,Table13[[#This Row],[Pressures]],A.10!$A:$A,'Table A.10'!$C$4)</f>
        <v>236.5199999999999</v>
      </c>
      <c r="F11" s="23"/>
      <c r="G11" s="23"/>
      <c r="H11" s="24"/>
    </row>
    <row r="12" spans="2:8" x14ac:dyDescent="0.25">
      <c r="B12" s="7" t="s">
        <v>21</v>
      </c>
      <c r="C12" s="28">
        <f>SUMIFS(A.10!C:C,A.10!$B:$B,Table13[[#This Row],[Pressures]],A.10!$A:$A,'Table A.10'!$C$4)</f>
        <v>180.91100000000026</v>
      </c>
      <c r="D12" s="28">
        <f>SUMIFS(A.10!D:D,A.10!$B:$B,Table13[[#This Row],[Pressures]],A.10!$A:$A,'Table A.10'!$C$4)</f>
        <v>205.20700000000011</v>
      </c>
      <c r="E12" s="28">
        <f>SUMIFS(A.10!E:E,A.10!$B:$B,Table13[[#This Row],[Pressures]],A.10!$A:$A,'Table A.10'!$C$4)</f>
        <v>253.85300000000015</v>
      </c>
      <c r="F12" s="23"/>
      <c r="G12" s="23"/>
      <c r="H12" s="24"/>
    </row>
    <row r="13" spans="2:8" x14ac:dyDescent="0.25">
      <c r="B13" s="7" t="s">
        <v>22</v>
      </c>
      <c r="C13" s="28">
        <f>SUMIFS(A.10!C:C,A.10!$B:$B,Table13[[#This Row],[Pressures]],A.10!$A:$A,'Table A.10'!$C$4)</f>
        <v>124.58299999999988</v>
      </c>
      <c r="D13" s="28">
        <f>SUMIFS(A.10!D:D,A.10!$B:$B,Table13[[#This Row],[Pressures]],A.10!$A:$A,'Table A.10'!$C$4)</f>
        <v>191.65300000000008</v>
      </c>
      <c r="E13" s="28">
        <f>SUMIFS(A.10!E:E,A.10!$B:$B,Table13[[#This Row],[Pressures]],A.10!$A:$A,'Table A.10'!$C$4)</f>
        <v>241.88299999999998</v>
      </c>
      <c r="F13" s="23"/>
      <c r="G13" s="23"/>
      <c r="H13" s="24"/>
    </row>
    <row r="14" spans="2:8" x14ac:dyDescent="0.25">
      <c r="B14" s="7" t="s">
        <v>23</v>
      </c>
      <c r="C14" s="28">
        <f>SUMIFS(A.10!C:C,A.10!$B:$B,Table13[[#This Row],[Pressures]],A.10!$A:$A,'Table A.10'!$C$4)</f>
        <v>202.40899999999985</v>
      </c>
      <c r="D14" s="28">
        <f>SUMIFS(A.10!D:D,A.10!$B:$B,Table13[[#This Row],[Pressures]],A.10!$A:$A,'Table A.10'!$C$4)</f>
        <v>219.77799999999985</v>
      </c>
      <c r="E14" s="28">
        <f>SUMIFS(A.10!E:E,A.10!$B:$B,Table13[[#This Row],[Pressures]],A.10!$A:$A,'Table A.10'!$C$4)</f>
        <v>239.10699999999986</v>
      </c>
      <c r="F14" s="23"/>
      <c r="G14" s="23"/>
      <c r="H14" s="24"/>
    </row>
    <row r="15" spans="2:8" x14ac:dyDescent="0.25">
      <c r="B15" s="7" t="s">
        <v>24</v>
      </c>
      <c r="C15" s="28">
        <f>SUMIFS(A.10!C:C,A.10!$B:$B,Table13[[#This Row],[Pressures]],A.10!$A:$A,'Table A.10'!$C$4)</f>
        <v>15.431999999999999</v>
      </c>
      <c r="D15" s="28">
        <f>SUMIFS(A.10!D:D,A.10!$B:$B,Table13[[#This Row],[Pressures]],A.10!$A:$A,'Table A.10'!$C$4)</f>
        <v>14.577999999999999</v>
      </c>
      <c r="E15" s="28">
        <f>SUMIFS(A.10!E:E,A.10!$B:$B,Table13[[#This Row],[Pressures]],A.10!$A:$A,'Table A.10'!$C$4)</f>
        <v>18.186999999999998</v>
      </c>
      <c r="F15" s="23"/>
      <c r="G15" s="23"/>
      <c r="H15" s="24"/>
    </row>
    <row r="16" spans="2:8" x14ac:dyDescent="0.25">
      <c r="B16" s="7" t="s">
        <v>25</v>
      </c>
      <c r="C16" s="28">
        <f>SUMIFS(A.10!C:C,A.10!$B:$B,Table13[[#This Row],[Pressures]],A.10!$A:$A,'Table A.10'!$C$4)</f>
        <v>2.9710000000000005</v>
      </c>
      <c r="D16" s="28">
        <f>SUMIFS(A.10!D:D,A.10!$B:$B,Table13[[#This Row],[Pressures]],A.10!$A:$A,'Table A.10'!$C$4)</f>
        <v>2.5089999999999995</v>
      </c>
      <c r="E16" s="28">
        <f>SUMIFS(A.10!E:E,A.10!$B:$B,Table13[[#This Row],[Pressures]],A.10!$A:$A,'Table A.10'!$C$4)</f>
        <v>2.2369999999999997</v>
      </c>
      <c r="F16" s="23"/>
      <c r="G16" s="23"/>
      <c r="H16" s="24"/>
    </row>
    <row r="17" spans="2:8" x14ac:dyDescent="0.25">
      <c r="B17" s="7" t="s">
        <v>26</v>
      </c>
      <c r="C17" s="28">
        <f>SUMIFS(A.10!C:C,A.10!$B:$B,Table13[[#This Row],[Pressures]],A.10!$A:$A,'Table A.10'!$C$4)</f>
        <v>189.79499999999996</v>
      </c>
      <c r="D17" s="28">
        <f>SUMIFS(A.10!D:D,A.10!$B:$B,Table13[[#This Row],[Pressures]],A.10!$A:$A,'Table A.10'!$C$4)</f>
        <v>274.03700000000015</v>
      </c>
      <c r="E17" s="28">
        <f>SUMIFS(A.10!E:E,A.10!$B:$B,Table13[[#This Row],[Pressures]],A.10!$A:$A,'Table A.10'!$C$4)</f>
        <v>252.30399999999989</v>
      </c>
      <c r="F17" s="23"/>
      <c r="G17" s="23"/>
      <c r="H17" s="24"/>
    </row>
    <row r="18" spans="2:8" x14ac:dyDescent="0.25">
      <c r="B18" s="7" t="s">
        <v>27</v>
      </c>
      <c r="C18" s="28">
        <f>SUMIFS(A.10!C:C,A.10!$B:$B,Table13[[#This Row],[Pressures]],A.10!$A:$A,'Table A.10'!$C$4)</f>
        <v>925.69799999999975</v>
      </c>
      <c r="D18" s="28">
        <f>SUMIFS(A.10!D:D,A.10!$B:$B,Table13[[#This Row],[Pressures]],A.10!$A:$A,'Table A.10'!$C$4)</f>
        <v>986.86599999999908</v>
      </c>
      <c r="E18" s="28">
        <f>SUMIFS(A.10!E:E,A.10!$B:$B,Table13[[#This Row],[Pressures]],A.10!$A:$A,'Table A.10'!$C$4)</f>
        <v>959.86499999999899</v>
      </c>
      <c r="F18" s="23"/>
      <c r="G18" s="23"/>
      <c r="H18" s="24"/>
    </row>
    <row r="19" spans="2:8" x14ac:dyDescent="0.25">
      <c r="B19" s="8" t="s">
        <v>28</v>
      </c>
      <c r="C19" s="29">
        <f>SUMIFS(A.10!C:C,A.10!$B:$B,Table13[[#This Row],[Pressures]],A.10!$A:$A,'Table A.10'!$C$4)</f>
        <v>3626.6060000000011</v>
      </c>
      <c r="D19" s="29">
        <f>SUMIFS(A.10!D:D,A.10!$B:$B,Table13[[#This Row],[Pressures]],A.10!$A:$A,'Table A.10'!$C$4)</f>
        <v>4400.2109976969659</v>
      </c>
      <c r="E19" s="29">
        <f>SUMIFS(A.10!E:E,A.10!$B:$B,Table13[[#This Row],[Pressures]],A.10!$A:$A,'Table A.10'!$C$4)</f>
        <v>4998.1749999823587</v>
      </c>
      <c r="F19" s="25"/>
      <c r="G19" s="25"/>
      <c r="H19" s="26"/>
    </row>
    <row r="20" spans="2:8" x14ac:dyDescent="0.25">
      <c r="B20" s="7" t="s">
        <v>29</v>
      </c>
      <c r="C20" s="28">
        <f>SUMIFS(A.10!C:C,A.10!$B:$B,Table13[[#This Row],[Pressures]],A.10!$A:$A,'Table A.10'!$C$4)</f>
        <v>743.40199999999993</v>
      </c>
      <c r="D20" s="28">
        <f>SUMIFS(A.10!D:D,A.10!$B:$B,Table13[[#This Row],[Pressures]],A.10!$A:$A,'Table A.10'!$C$4)</f>
        <v>785.39499839488417</v>
      </c>
      <c r="E20" s="28">
        <f>SUMIFS(A.10!E:E,A.10!$B:$B,Table13[[#This Row],[Pressures]],A.10!$A:$A,'Table A.10'!$C$4)</f>
        <v>809.80499959271401</v>
      </c>
      <c r="F20" s="23"/>
      <c r="G20" s="23"/>
      <c r="H20" s="24"/>
    </row>
    <row r="21" spans="2:8" x14ac:dyDescent="0.25">
      <c r="B21" s="7" t="s">
        <v>30</v>
      </c>
      <c r="C21" s="28">
        <f>SUMIFS(A.10!C:C,A.10!$B:$B,Table13[[#This Row],[Pressures]],A.10!$A:$A,'Table A.10'!$C$4)</f>
        <v>376.57000000000011</v>
      </c>
      <c r="D21" s="28">
        <f>SUMIFS(A.10!D:D,A.10!$B:$B,Table13[[#This Row],[Pressures]],A.10!$A:$A,'Table A.10'!$C$4)</f>
        <v>483.93500077095814</v>
      </c>
      <c r="E21" s="28">
        <f>SUMIFS(A.10!E:E,A.10!$B:$B,Table13[[#This Row],[Pressures]],A.10!$A:$A,'Table A.10'!$C$4)</f>
        <v>528.69900239841081</v>
      </c>
      <c r="F21" s="23"/>
      <c r="G21" s="23"/>
      <c r="H21" s="24"/>
    </row>
    <row r="22" spans="2:8" x14ac:dyDescent="0.25">
      <c r="B22" s="7" t="s">
        <v>31</v>
      </c>
      <c r="C22" s="28">
        <f>SUMIFS(A.10!C:C,A.10!$B:$B,Table13[[#This Row],[Pressures]],A.10!$A:$A,'Table A.10'!$C$4)</f>
        <v>147.334</v>
      </c>
      <c r="D22" s="28">
        <f>SUMIFS(A.10!D:D,A.10!$B:$B,Table13[[#This Row],[Pressures]],A.10!$A:$A,'Table A.10'!$C$4)</f>
        <v>151.101</v>
      </c>
      <c r="E22" s="28">
        <f>SUMIFS(A.10!E:E,A.10!$B:$B,Table13[[#This Row],[Pressures]],A.10!$A:$A,'Table A.10'!$C$4)</f>
        <v>147.67099999999996</v>
      </c>
      <c r="F22" s="23"/>
      <c r="G22" s="23"/>
      <c r="H22" s="24"/>
    </row>
    <row r="23" spans="2:8" x14ac:dyDescent="0.25">
      <c r="B23" s="7" t="s">
        <v>32</v>
      </c>
      <c r="C23" s="28">
        <f>SUMIFS(A.10!C:C,A.10!$B:$B,Table13[[#This Row],[Pressures]],A.10!$A:$A,'Table A.10'!$C$4)</f>
        <v>540.05800000000011</v>
      </c>
      <c r="D23" s="28">
        <f>SUMIFS(A.10!D:D,A.10!$B:$B,Table13[[#This Row],[Pressures]],A.10!$A:$A,'Table A.10'!$C$4)</f>
        <v>537.16500000000008</v>
      </c>
      <c r="E23" s="28">
        <f>SUMIFS(A.10!E:E,A.10!$B:$B,Table13[[#This Row],[Pressures]],A.10!$A:$A,'Table A.10'!$C$4)</f>
        <v>575.19999999999993</v>
      </c>
      <c r="F23" s="23"/>
      <c r="G23" s="23"/>
      <c r="H23" s="24"/>
    </row>
    <row r="24" spans="2:8" x14ac:dyDescent="0.25">
      <c r="B24" s="7" t="s">
        <v>33</v>
      </c>
      <c r="C24" s="28">
        <f>SUMIFS(A.10!C:C,A.10!$B:$B,Table13[[#This Row],[Pressures]],A.10!$A:$A,'Table A.10'!$C$4)</f>
        <v>624.24599999999975</v>
      </c>
      <c r="D24" s="28">
        <f>SUMIFS(A.10!D:D,A.10!$B:$B,Table13[[#This Row],[Pressures]],A.10!$A:$A,'Table A.10'!$C$4)</f>
        <v>625.78699999999981</v>
      </c>
      <c r="E24" s="28">
        <f>SUMIFS(A.10!E:E,A.10!$B:$B,Table13[[#This Row],[Pressures]],A.10!$A:$A,'Table A.10'!$C$4)</f>
        <v>563.76099999999985</v>
      </c>
      <c r="F24" s="23"/>
      <c r="G24" s="23"/>
      <c r="H24" s="24"/>
    </row>
    <row r="25" spans="2:8" x14ac:dyDescent="0.25">
      <c r="B25" s="7" t="s">
        <v>34</v>
      </c>
      <c r="C25" s="28">
        <f>SUMIFS(A.10!C:C,A.10!$B:$B,Table13[[#This Row],[Pressures]],A.10!$A:$A,'Table A.10'!$C$4)</f>
        <v>229.80199999999991</v>
      </c>
      <c r="D25" s="28">
        <f>SUMIFS(A.10!D:D,A.10!$B:$B,Table13[[#This Row],[Pressures]],A.10!$A:$A,'Table A.10'!$C$4)</f>
        <v>237.31299999999996</v>
      </c>
      <c r="E25" s="28">
        <f>SUMIFS(A.10!E:E,A.10!$B:$B,Table13[[#This Row],[Pressures]],A.10!$A:$A,'Table A.10'!$C$4)</f>
        <v>229.66400000000002</v>
      </c>
      <c r="F25" s="23"/>
      <c r="G25" s="23"/>
      <c r="H25" s="24"/>
    </row>
    <row r="26" spans="2:8" x14ac:dyDescent="0.25">
      <c r="B26" s="8" t="s">
        <v>35</v>
      </c>
      <c r="C26" s="29">
        <f>SUMIFS(A.10!C:C,A.10!$B:$B,Table13[[#This Row],[Pressures]],A.10!$A:$A,'Table A.10'!$C$4)</f>
        <v>2661.4120001754727</v>
      </c>
      <c r="D26" s="29">
        <f>SUMIFS(A.10!D:D,A.10!$B:$B,Table13[[#This Row],[Pressures]],A.10!$A:$A,'Table A.10'!$C$4)</f>
        <v>2820.6959999999995</v>
      </c>
      <c r="E26" s="29">
        <f>SUMIFS(A.10!E:E,A.10!$B:$B,Table13[[#This Row],[Pressures]],A.10!$A:$A,'Table A.10'!$C$4)</f>
        <v>2854.7999999999997</v>
      </c>
      <c r="F26" s="25"/>
      <c r="G26" s="25"/>
      <c r="H26" s="26"/>
    </row>
    <row r="27" spans="2:8" x14ac:dyDescent="0.25">
      <c r="B27" s="9" t="s">
        <v>240</v>
      </c>
      <c r="C27" s="29">
        <f t="shared" ref="C27:E27" si="0">SUM(C19,C26)</f>
        <v>6288.0180001754743</v>
      </c>
      <c r="D27" s="29">
        <f t="shared" si="0"/>
        <v>7220.9069976969658</v>
      </c>
      <c r="E27" s="29">
        <f t="shared" si="0"/>
        <v>7852.974999982358</v>
      </c>
      <c r="F27" s="25"/>
      <c r="G27" s="25"/>
      <c r="H27" s="27"/>
    </row>
    <row r="28" spans="2:8" s="92" customFormat="1" x14ac:dyDescent="0.25">
      <c r="B28" s="9"/>
      <c r="C28" s="29"/>
      <c r="D28" s="29"/>
      <c r="E28" s="29"/>
      <c r="F28" s="25"/>
      <c r="G28" s="25"/>
      <c r="H28" s="27"/>
    </row>
    <row r="29" spans="2:8" s="92" customFormat="1" x14ac:dyDescent="0.25">
      <c r="B29" s="116" t="s">
        <v>54</v>
      </c>
      <c r="C29" s="114">
        <f>SUMIFS(A.10a!C:C,A.10a!$B:$B,Table13[[#This Row],[Pressures]],A.10a!$A:$A,'Table A.10'!$C$4)</f>
        <v>6544.2429999999986</v>
      </c>
      <c r="D29" s="114">
        <f>SUMIFS(A.10a!D:D,A.10a!$B:$B,Table13[[#This Row],[Pressures]],A.10a!$A:$A,'Table A.10'!$C$4)</f>
        <v>10345.372999999996</v>
      </c>
      <c r="E29" s="114">
        <f>SUMIFS(A.10a!E:E,A.10a!$B:$B,Table13[[#This Row],[Pressures]],A.10a!$A:$A,'Table A.10'!$C$4)</f>
        <v>10385.669999999996</v>
      </c>
      <c r="F29" s="25"/>
      <c r="G29" s="25"/>
      <c r="H29" s="27"/>
    </row>
    <row r="30" spans="2:8" s="92" customFormat="1" x14ac:dyDescent="0.25">
      <c r="B30" s="116" t="s">
        <v>55</v>
      </c>
      <c r="C30" s="114">
        <f>SUMIFS(A.10a!C:C,A.10a!$B:$B,Table13[[#This Row],[Pressures]],A.10a!$A:$A,'Table A.10'!$C$4)</f>
        <v>200.45400000000004</v>
      </c>
      <c r="D30" s="114">
        <f>SUMIFS(A.10a!D:D,A.10a!$B:$B,Table13[[#This Row],[Pressures]],A.10a!$A:$A,'Table A.10'!$C$4)</f>
        <v>228.87400000000002</v>
      </c>
      <c r="E30" s="114">
        <f>SUMIFS(A.10a!E:E,A.10a!$B:$B,Table13[[#This Row],[Pressures]],A.10a!$A:$A,'Table A.10'!$C$4)</f>
        <v>130.20099999999999</v>
      </c>
      <c r="F30" s="25"/>
      <c r="G30" s="25"/>
      <c r="H30" s="27"/>
    </row>
    <row r="31" spans="2:8" x14ac:dyDescent="0.25">
      <c r="B31" s="116" t="s">
        <v>56</v>
      </c>
      <c r="C31" s="114">
        <f>SUMIFS(A.10a!C:C,A.10a!$B:$B,Table13[[#This Row],[Pressures]],A.10a!$A:$A,'Table A.10'!$C$4)</f>
        <v>1870.9720000000004</v>
      </c>
      <c r="D31" s="114">
        <f>SUMIFS(A.10a!D:D,A.10a!$B:$B,Table13[[#This Row],[Pressures]],A.10a!$A:$A,'Table A.10'!$C$4)</f>
        <v>1639.473</v>
      </c>
      <c r="E31" s="114">
        <f>SUMIFS(A.10a!E:E,A.10a!$B:$B,Table13[[#This Row],[Pressures]],A.10a!$A:$A,'Table A.10'!$C$4)</f>
        <v>1509.6759999999995</v>
      </c>
    </row>
    <row r="32" spans="2:8" s="92" customFormat="1" x14ac:dyDescent="0.25">
      <c r="B32" s="116" t="s">
        <v>59</v>
      </c>
      <c r="C32" s="114">
        <f>SUMIFS(A.10a!C:C,A.10a!$B:$B,Table13[[#This Row],[Pressures]],A.10a!$A:$A,'Table A.10'!$C$4)</f>
        <v>438.16500000000002</v>
      </c>
      <c r="D32" s="114">
        <f>SUMIFS(A.10a!D:D,A.10a!$B:$B,Table13[[#This Row],[Pressures]],A.10a!$A:$A,'Table A.10'!$C$4)</f>
        <v>585.76599999999996</v>
      </c>
      <c r="E32" s="114">
        <f>SUMIFS(A.10a!E:E,A.10a!$B:$B,Table13[[#This Row],[Pressures]],A.10a!$A:$A,'Table A.10'!$C$4)</f>
        <v>561.73300000000006</v>
      </c>
      <c r="H32" s="11"/>
    </row>
    <row r="33" spans="2:8" s="92" customFormat="1" x14ac:dyDescent="0.25">
      <c r="B33" s="116" t="s">
        <v>60</v>
      </c>
      <c r="C33" s="114">
        <f>SUMIFS(A.10a!C:C,A.10a!$B:$B,Table13[[#This Row],[Pressures]],A.10a!$A:$A,'Table A.10'!$C$4)</f>
        <v>1071.2460000000003</v>
      </c>
      <c r="D33" s="114">
        <f>SUMIFS(A.10a!D:D,A.10a!$B:$B,Table13[[#This Row],[Pressures]],A.10a!$A:$A,'Table A.10'!$C$4)</f>
        <v>1073.395</v>
      </c>
      <c r="E33" s="114">
        <f>SUMIFS(A.10a!E:E,A.10a!$B:$B,Table13[[#This Row],[Pressures]],A.10a!$A:$A,'Table A.10'!$C$4)</f>
        <v>973.55899999999997</v>
      </c>
      <c r="H33" s="11"/>
    </row>
    <row r="34" spans="2:8" s="92" customFormat="1" x14ac:dyDescent="0.25">
      <c r="B34" s="116" t="s">
        <v>61</v>
      </c>
      <c r="C34" s="114">
        <f>SUMIFS(A.10a!C:C,A.10a!$B:$B,Table13[[#This Row],[Pressures]],A.10a!$A:$A,'Table A.10'!$C$4)</f>
        <v>180.685</v>
      </c>
      <c r="D34" s="114">
        <f>SUMIFS(A.10a!D:D,A.10a!$B:$B,Table13[[#This Row],[Pressures]],A.10a!$A:$A,'Table A.10'!$C$4)</f>
        <v>189.87699999999995</v>
      </c>
      <c r="E34" s="114">
        <f>SUMIFS(A.10a!E:E,A.10a!$B:$B,Table13[[#This Row],[Pressures]],A.10a!$A:$A,'Table A.10'!$C$4)</f>
        <v>146.68799999999999</v>
      </c>
      <c r="H34" s="11"/>
    </row>
    <row r="35" spans="2:8" s="92" customFormat="1" ht="30" x14ac:dyDescent="0.25">
      <c r="B35" s="117" t="s">
        <v>241</v>
      </c>
      <c r="C35" s="118">
        <f>SUM(C30:C34)</f>
        <v>3761.5220000000004</v>
      </c>
      <c r="D35" s="118">
        <f t="shared" ref="D35:E35" si="1">SUM(D30:D34)</f>
        <v>3717.3849999999998</v>
      </c>
      <c r="E35" s="118">
        <f t="shared" si="1"/>
        <v>3321.857</v>
      </c>
      <c r="H35" s="11"/>
    </row>
    <row r="36" spans="2:8" s="92" customFormat="1" x14ac:dyDescent="0.25">
      <c r="H36" s="11"/>
    </row>
    <row r="37" spans="2:8" ht="28.5" customHeight="1" x14ac:dyDescent="0.25">
      <c r="B37" s="129" t="s">
        <v>71</v>
      </c>
      <c r="C37" s="129"/>
      <c r="D37" s="129"/>
      <c r="E37" s="129"/>
      <c r="F37" s="21"/>
      <c r="G37" s="21"/>
      <c r="H37" s="21"/>
    </row>
    <row r="38" spans="2:8" x14ac:dyDescent="0.25">
      <c r="B38" s="128"/>
      <c r="C38" s="128"/>
      <c r="D38" s="128"/>
      <c r="E38" s="128"/>
      <c r="F38" s="128"/>
      <c r="G38" s="128"/>
      <c r="H38" s="128"/>
    </row>
    <row r="39" spans="2:8" x14ac:dyDescent="0.25">
      <c r="B39" s="128"/>
      <c r="C39" s="128"/>
      <c r="D39" s="128"/>
      <c r="E39" s="128"/>
      <c r="F39" s="128"/>
      <c r="G39" s="128"/>
      <c r="H39" s="128"/>
    </row>
  </sheetData>
  <mergeCells count="4">
    <mergeCell ref="B38:H38"/>
    <mergeCell ref="B39:H39"/>
    <mergeCell ref="B37:E37"/>
    <mergeCell ref="B2:E2"/>
  </mergeCell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ACFB7C3-60CD-4986-B456-E4D1AF9A2344}">
          <x14:formula1>
            <xm:f>A.10!$L$2:$L$16</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CB31-BA19-4592-B2BF-F2641945BA33}">
  <dimension ref="A1:AQ385"/>
  <sheetViews>
    <sheetView workbookViewId="0">
      <selection activeCell="D20" sqref="D20"/>
    </sheetView>
  </sheetViews>
  <sheetFormatPr defaultRowHeight="15" x14ac:dyDescent="0.25"/>
  <cols>
    <col min="2" max="2" width="70" style="86" customWidth="1"/>
    <col min="3" max="9" width="9.85546875" customWidth="1"/>
    <col min="10" max="11" width="13.7109375" customWidth="1"/>
  </cols>
  <sheetData>
    <row r="1" spans="1:43" x14ac:dyDescent="0.25">
      <c r="A1" s="71"/>
      <c r="B1" s="8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x14ac:dyDescent="0.25">
      <c r="A2" s="71"/>
      <c r="B2" s="82" t="s">
        <v>172</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row>
    <row r="3" spans="1:43" x14ac:dyDescent="0.25">
      <c r="A3" s="71"/>
      <c r="B3" s="8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row>
    <row r="4" spans="1:43" s="62" customFormat="1" ht="45" x14ac:dyDescent="0.25">
      <c r="A4" s="72"/>
      <c r="B4" s="73" t="s">
        <v>186</v>
      </c>
      <c r="C4" s="74" t="s">
        <v>180</v>
      </c>
      <c r="D4" s="74" t="s">
        <v>181</v>
      </c>
      <c r="E4" s="74" t="s">
        <v>42</v>
      </c>
      <c r="F4" s="74" t="s">
        <v>182</v>
      </c>
      <c r="G4" s="74" t="s">
        <v>183</v>
      </c>
      <c r="H4" s="74" t="s">
        <v>184</v>
      </c>
      <c r="I4" s="74" t="s">
        <v>185</v>
      </c>
      <c r="J4" s="74" t="s">
        <v>174</v>
      </c>
      <c r="K4" s="74" t="s">
        <v>173</v>
      </c>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row>
    <row r="5" spans="1:43" x14ac:dyDescent="0.25">
      <c r="A5" s="71"/>
      <c r="B5" s="84" t="s">
        <v>157</v>
      </c>
      <c r="C5" s="79"/>
      <c r="D5" s="79">
        <v>49081.209612742248</v>
      </c>
      <c r="E5" s="79">
        <v>58990.520746301881</v>
      </c>
      <c r="F5" s="79">
        <v>54291.220480424468</v>
      </c>
      <c r="G5" s="79">
        <v>55632.771095812517</v>
      </c>
      <c r="H5" s="79">
        <v>57779.518870858112</v>
      </c>
      <c r="I5" s="79">
        <v>60377.14002101904</v>
      </c>
      <c r="J5" s="75">
        <v>0.23014775914047947</v>
      </c>
      <c r="K5" s="75">
        <v>0.1059363638225117</v>
      </c>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row>
    <row r="6" spans="1:43" x14ac:dyDescent="0.25">
      <c r="A6" s="71"/>
      <c r="B6" s="83" t="s">
        <v>158</v>
      </c>
      <c r="C6" s="80"/>
      <c r="D6" s="80">
        <v>16787</v>
      </c>
      <c r="E6" s="80">
        <v>17628.112635000001</v>
      </c>
      <c r="F6" s="80">
        <v>18490.455504419795</v>
      </c>
      <c r="G6" s="80">
        <v>19389.089589518564</v>
      </c>
      <c r="H6" s="80">
        <v>20472.972060506032</v>
      </c>
      <c r="I6" s="80">
        <v>21633.708264676574</v>
      </c>
      <c r="J6" s="77">
        <v>0.28871795226523944</v>
      </c>
      <c r="K6" s="77">
        <v>0.15859256380456777</v>
      </c>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row>
    <row r="7" spans="1:43" x14ac:dyDescent="0.25">
      <c r="A7" s="71"/>
      <c r="B7" s="83" t="s">
        <v>159</v>
      </c>
      <c r="C7" s="80"/>
      <c r="D7" s="80">
        <v>32294.209612742248</v>
      </c>
      <c r="E7" s="80">
        <v>33509.433111319515</v>
      </c>
      <c r="F7" s="80">
        <v>34486.281487073189</v>
      </c>
      <c r="G7" s="80">
        <v>35588.491637215622</v>
      </c>
      <c r="H7" s="80">
        <v>37002.477871017822</v>
      </c>
      <c r="I7" s="80">
        <v>38503.37528478272</v>
      </c>
      <c r="J7" s="77">
        <v>0.19226869914136357</v>
      </c>
      <c r="K7" s="77">
        <v>7.1882056468647537E-2</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row>
    <row r="8" spans="1:43" x14ac:dyDescent="0.25">
      <c r="A8" s="71"/>
      <c r="B8" s="83" t="s">
        <v>160</v>
      </c>
      <c r="C8" s="80"/>
      <c r="D8" s="80">
        <v>0</v>
      </c>
      <c r="E8" s="80">
        <v>4998.1749999823578</v>
      </c>
      <c r="F8" s="80">
        <v>680.84807399134411</v>
      </c>
      <c r="G8" s="80">
        <v>287.10846196955839</v>
      </c>
      <c r="H8" s="80">
        <v>0</v>
      </c>
      <c r="I8" s="80">
        <v>0</v>
      </c>
      <c r="J8" s="77"/>
      <c r="K8" s="77"/>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row>
    <row r="9" spans="1:43" x14ac:dyDescent="0.25">
      <c r="A9" s="71"/>
      <c r="B9" s="83" t="s">
        <v>161</v>
      </c>
      <c r="C9" s="80"/>
      <c r="D9" s="80">
        <v>0</v>
      </c>
      <c r="E9" s="80">
        <v>2854.7999999999997</v>
      </c>
      <c r="F9" s="80">
        <v>633.63541494013884</v>
      </c>
      <c r="G9" s="80">
        <v>368.08140710877245</v>
      </c>
      <c r="H9" s="80">
        <v>304.06893933426215</v>
      </c>
      <c r="I9" s="80">
        <v>240.05647155975183</v>
      </c>
      <c r="J9" s="77"/>
      <c r="K9" s="77"/>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row>
    <row r="10" spans="1:43" x14ac:dyDescent="0.25">
      <c r="A10" s="71"/>
      <c r="B10" s="83"/>
      <c r="C10" s="80"/>
      <c r="D10" s="80"/>
      <c r="E10" s="80"/>
      <c r="F10" s="80"/>
      <c r="G10" s="80"/>
      <c r="H10" s="80"/>
      <c r="I10" s="80"/>
      <c r="J10" s="77"/>
      <c r="K10" s="77"/>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row>
    <row r="11" spans="1:43" x14ac:dyDescent="0.25">
      <c r="A11" s="71"/>
      <c r="B11" s="84" t="s">
        <v>162</v>
      </c>
      <c r="C11" s="79"/>
      <c r="D11" s="79">
        <v>49081.209612742248</v>
      </c>
      <c r="E11" s="79">
        <v>57612.436236439295</v>
      </c>
      <c r="F11" s="79">
        <v>51848.612962316372</v>
      </c>
      <c r="G11" s="79">
        <v>53527.544529280764</v>
      </c>
      <c r="H11" s="79">
        <v>54886.596271031223</v>
      </c>
      <c r="I11" s="79">
        <v>56990.704799709325</v>
      </c>
      <c r="J11" s="75">
        <v>0.16115118696898723</v>
      </c>
      <c r="K11" s="75">
        <v>4.3906564900735301E-2</v>
      </c>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row>
    <row r="12" spans="1:43" x14ac:dyDescent="0.25">
      <c r="A12" s="71"/>
      <c r="B12" s="83" t="s">
        <v>163</v>
      </c>
      <c r="C12" s="80"/>
      <c r="D12" s="80">
        <v>26496.765316204201</v>
      </c>
      <c r="E12" s="80">
        <v>27910.286845885144</v>
      </c>
      <c r="F12" s="80">
        <v>28073.356171344745</v>
      </c>
      <c r="G12" s="80">
        <v>29076.256320491739</v>
      </c>
      <c r="H12" s="80">
        <v>29967.75310726391</v>
      </c>
      <c r="I12" s="80">
        <v>31094.583509184347</v>
      </c>
      <c r="J12" s="77">
        <v>0.17352375424362965</v>
      </c>
      <c r="K12" s="77">
        <v>5.502984010177947E-2</v>
      </c>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row>
    <row r="13" spans="1:43" x14ac:dyDescent="0.25">
      <c r="A13" s="71"/>
      <c r="B13" s="83" t="s">
        <v>164</v>
      </c>
      <c r="C13" s="80"/>
      <c r="D13" s="80">
        <v>14834.544296538046</v>
      </c>
      <c r="E13" s="80">
        <v>14004.144118493612</v>
      </c>
      <c r="F13" s="80">
        <v>13910.201080621546</v>
      </c>
      <c r="G13" s="80">
        <v>14377.180957742516</v>
      </c>
      <c r="H13" s="80">
        <v>14639.935226969879</v>
      </c>
      <c r="I13" s="80">
        <v>15408.17306275344</v>
      </c>
      <c r="J13" s="77">
        <v>3.866844540342651E-2</v>
      </c>
      <c r="K13" s="77">
        <v>-6.6208758101336418E-2</v>
      </c>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row>
    <row r="14" spans="1:43" x14ac:dyDescent="0.25">
      <c r="A14" s="71"/>
      <c r="B14" s="83" t="s">
        <v>165</v>
      </c>
      <c r="C14" s="80"/>
      <c r="D14" s="80">
        <v>511</v>
      </c>
      <c r="E14" s="80">
        <v>1444</v>
      </c>
      <c r="F14" s="80">
        <v>1445.8842132463333</v>
      </c>
      <c r="G14" s="80">
        <v>1476.5241134478749</v>
      </c>
      <c r="H14" s="80">
        <v>1506.5409817843217</v>
      </c>
      <c r="I14" s="80">
        <v>1537.1792331562601</v>
      </c>
      <c r="J14" s="77">
        <v>0.10425228121315766</v>
      </c>
      <c r="K14" s="77">
        <v>-7.2471021847939632E-3</v>
      </c>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row>
    <row r="15" spans="1:43" x14ac:dyDescent="0.25">
      <c r="A15" s="71"/>
      <c r="B15" s="83" t="s">
        <v>166</v>
      </c>
      <c r="C15" s="80"/>
      <c r="D15" s="80">
        <v>2487</v>
      </c>
      <c r="E15" s="80">
        <v>3487</v>
      </c>
      <c r="F15" s="80">
        <v>3491.5500357271221</v>
      </c>
      <c r="G15" s="80">
        <v>3565.5398778343074</v>
      </c>
      <c r="H15" s="80">
        <v>3638.025210167541</v>
      </c>
      <c r="I15" s="80">
        <v>3712.0110706481155</v>
      </c>
      <c r="J15" s="77">
        <v>0.49256577026462223</v>
      </c>
      <c r="K15" s="77">
        <v>0.3418573081706513</v>
      </c>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row>
    <row r="16" spans="1:43" x14ac:dyDescent="0.25">
      <c r="A16" s="71"/>
      <c r="B16" s="83" t="s">
        <v>167</v>
      </c>
      <c r="C16" s="80"/>
      <c r="D16" s="80">
        <v>3134</v>
      </c>
      <c r="E16" s="80">
        <v>3279</v>
      </c>
      <c r="F16" s="80">
        <v>3283.2786255088135</v>
      </c>
      <c r="G16" s="80">
        <v>3352.8549639858597</v>
      </c>
      <c r="H16" s="80">
        <v>3421.0165368911289</v>
      </c>
      <c r="I16" s="80">
        <v>3490.5891312461058</v>
      </c>
      <c r="J16" s="77">
        <v>0.11378083319914034</v>
      </c>
      <c r="K16" s="77">
        <v>1.3193257565409233E-3</v>
      </c>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row>
    <row r="17" spans="1:43" x14ac:dyDescent="0.25">
      <c r="A17" s="71"/>
      <c r="B17" s="83" t="s">
        <v>168</v>
      </c>
      <c r="C17" s="80"/>
      <c r="D17" s="80">
        <v>1617.9</v>
      </c>
      <c r="E17" s="80">
        <v>7488.0052720605381</v>
      </c>
      <c r="F17" s="80">
        <v>1644.3428358678175</v>
      </c>
      <c r="G17" s="80">
        <v>1679.1882957784628</v>
      </c>
      <c r="H17" s="80">
        <v>1713.3252079544411</v>
      </c>
      <c r="I17" s="80">
        <v>1748.1687927210596</v>
      </c>
      <c r="J17" s="77">
        <v>8.051720917303884E-2</v>
      </c>
      <c r="K17" s="77">
        <v>-2.8585578861331729E-2</v>
      </c>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row>
    <row r="18" spans="1:43" x14ac:dyDescent="0.25">
      <c r="A18" s="71"/>
      <c r="B18" s="83"/>
      <c r="C18" s="80"/>
      <c r="D18" s="80"/>
      <c r="E18" s="80"/>
      <c r="F18" s="80"/>
      <c r="G18" s="80"/>
      <c r="H18" s="80"/>
      <c r="I18" s="80"/>
      <c r="J18" s="76"/>
      <c r="K18" s="76"/>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row>
    <row r="19" spans="1:43" x14ac:dyDescent="0.25">
      <c r="A19" s="71"/>
      <c r="B19" s="84" t="s">
        <v>169</v>
      </c>
      <c r="C19" s="79"/>
      <c r="D19" s="79"/>
      <c r="E19" s="79">
        <v>1378.0845098625869</v>
      </c>
      <c r="F19" s="79">
        <v>2442.607518108096</v>
      </c>
      <c r="G19" s="79">
        <v>2105.2265665317536</v>
      </c>
      <c r="H19" s="79">
        <v>2892.9225998268885</v>
      </c>
      <c r="I19" s="79">
        <v>3386.4352213097154</v>
      </c>
      <c r="J19" s="78" t="s">
        <v>64</v>
      </c>
      <c r="K19" s="78" t="s">
        <v>64</v>
      </c>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row>
    <row r="20" spans="1:43" x14ac:dyDescent="0.25">
      <c r="A20" s="71"/>
      <c r="B20" s="83"/>
      <c r="C20" s="80"/>
      <c r="D20" s="80"/>
      <c r="E20" s="80"/>
      <c r="F20" s="80"/>
      <c r="G20" s="80"/>
      <c r="H20" s="80"/>
      <c r="I20" s="80"/>
      <c r="J20" s="78" t="s">
        <v>64</v>
      </c>
      <c r="K20" s="78" t="s">
        <v>64</v>
      </c>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row>
    <row r="21" spans="1:43" x14ac:dyDescent="0.25">
      <c r="A21" s="71"/>
      <c r="B21" s="83" t="s">
        <v>176</v>
      </c>
      <c r="C21" s="80">
        <v>1155.9991170000001</v>
      </c>
      <c r="D21" s="80">
        <v>1213.329737208498</v>
      </c>
      <c r="E21" s="80">
        <v>1274.1236236913298</v>
      </c>
      <c r="F21" s="80">
        <v>1327.6574185552292</v>
      </c>
      <c r="G21" s="80">
        <v>1383.4404984486512</v>
      </c>
      <c r="H21" s="80">
        <v>1456.6824344215217</v>
      </c>
      <c r="I21" s="80">
        <v>1535.8651317599979</v>
      </c>
      <c r="J21" s="78" t="s">
        <v>64</v>
      </c>
      <c r="K21" s="78" t="s">
        <v>64</v>
      </c>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row>
    <row r="22" spans="1:43" x14ac:dyDescent="0.25">
      <c r="A22" s="71"/>
      <c r="B22" s="83" t="s">
        <v>177</v>
      </c>
      <c r="C22" s="80">
        <v>1341.203874</v>
      </c>
      <c r="D22" s="80">
        <v>1407.719538927156</v>
      </c>
      <c r="E22" s="80">
        <v>1478.2533264251012</v>
      </c>
      <c r="F22" s="80">
        <v>1540.3638695955101</v>
      </c>
      <c r="G22" s="80">
        <v>1605.0840599109401</v>
      </c>
      <c r="H22" s="80">
        <v>1690.0602219351831</v>
      </c>
      <c r="I22" s="80">
        <v>1781.9289256931406</v>
      </c>
      <c r="J22" s="78" t="s">
        <v>64</v>
      </c>
      <c r="K22" s="78" t="s">
        <v>64</v>
      </c>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row>
    <row r="23" spans="1:43" x14ac:dyDescent="0.25">
      <c r="A23" s="71"/>
      <c r="B23" s="83"/>
      <c r="C23" s="80"/>
      <c r="D23" s="80"/>
      <c r="E23" s="80"/>
      <c r="F23" s="80"/>
      <c r="G23" s="80"/>
      <c r="H23" s="80"/>
      <c r="I23" s="80"/>
      <c r="J23" s="76"/>
      <c r="K23" s="76"/>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row>
    <row r="24" spans="1:43" x14ac:dyDescent="0.25">
      <c r="A24" s="71"/>
      <c r="B24" s="83" t="s">
        <v>179</v>
      </c>
      <c r="C24" s="80"/>
      <c r="D24" s="80"/>
      <c r="E24" s="80"/>
      <c r="F24" s="80">
        <v>3770.264936663325</v>
      </c>
      <c r="G24" s="80">
        <v>3488.6670649804046</v>
      </c>
      <c r="H24" s="80">
        <v>4349.6050342484104</v>
      </c>
      <c r="I24" s="80">
        <v>4922.3003530697133</v>
      </c>
      <c r="J24" s="78" t="s">
        <v>64</v>
      </c>
      <c r="K24" s="78" t="s">
        <v>64</v>
      </c>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row>
    <row r="25" spans="1:43" x14ac:dyDescent="0.25">
      <c r="A25" s="71"/>
      <c r="B25" s="83" t="s">
        <v>178</v>
      </c>
      <c r="C25" s="80"/>
      <c r="D25" s="80"/>
      <c r="E25" s="80"/>
      <c r="F25" s="80">
        <v>3982.9713877036061</v>
      </c>
      <c r="G25" s="80">
        <v>3710.3106264426938</v>
      </c>
      <c r="H25" s="80">
        <v>4582.9828217620716</v>
      </c>
      <c r="I25" s="80">
        <v>5168.364147002856</v>
      </c>
      <c r="J25" s="78" t="s">
        <v>64</v>
      </c>
      <c r="K25" s="78" t="s">
        <v>64</v>
      </c>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row>
    <row r="26" spans="1:43" x14ac:dyDescent="0.25">
      <c r="A26" s="71"/>
      <c r="B26" s="83"/>
      <c r="C26" s="80"/>
      <c r="D26" s="80"/>
      <c r="E26" s="80"/>
      <c r="F26" s="80"/>
      <c r="G26" s="80"/>
      <c r="H26" s="80"/>
      <c r="I26" s="80"/>
      <c r="J26" s="76"/>
      <c r="K26" s="76"/>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row>
    <row r="27" spans="1:43" x14ac:dyDescent="0.25">
      <c r="A27" s="71"/>
      <c r="B27" s="85" t="s">
        <v>170</v>
      </c>
      <c r="C27" s="80"/>
      <c r="D27" s="80"/>
      <c r="E27" s="80"/>
      <c r="F27" s="80"/>
      <c r="G27" s="80"/>
      <c r="H27" s="80"/>
      <c r="I27" s="80"/>
      <c r="J27" s="78"/>
      <c r="K27" s="78"/>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row>
    <row r="28" spans="1:43" x14ac:dyDescent="0.25">
      <c r="A28" s="71"/>
      <c r="B28" s="83" t="s">
        <v>171</v>
      </c>
      <c r="C28" s="80"/>
      <c r="D28" s="80"/>
      <c r="E28" s="80"/>
      <c r="F28" s="80">
        <v>2439.4244185216644</v>
      </c>
      <c r="G28" s="80">
        <v>2058.8537189366875</v>
      </c>
      <c r="H28" s="80">
        <v>2772.8288076189001</v>
      </c>
      <c r="I28" s="80">
        <v>3181.1595903040293</v>
      </c>
      <c r="J28" s="78" t="s">
        <v>64</v>
      </c>
      <c r="K28" s="78" t="s">
        <v>64</v>
      </c>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row>
    <row r="29" spans="1:43" x14ac:dyDescent="0.25">
      <c r="A29" s="71"/>
      <c r="B29" s="83" t="s">
        <v>179</v>
      </c>
      <c r="C29" s="80"/>
      <c r="D29" s="80"/>
      <c r="E29" s="80"/>
      <c r="F29" s="80">
        <v>3765.3516918330929</v>
      </c>
      <c r="G29" s="80">
        <v>3411.8205019139004</v>
      </c>
      <c r="H29" s="80">
        <v>4169.0400363459066</v>
      </c>
      <c r="I29" s="80">
        <v>4623.9251458259405</v>
      </c>
      <c r="J29" s="78" t="s">
        <v>64</v>
      </c>
      <c r="K29" s="78" t="s">
        <v>64</v>
      </c>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row>
    <row r="30" spans="1:43" x14ac:dyDescent="0.25">
      <c r="A30" s="71"/>
      <c r="B30" s="83" t="s">
        <v>178</v>
      </c>
      <c r="C30" s="80"/>
      <c r="D30" s="80"/>
      <c r="E30" s="80"/>
      <c r="F30" s="80">
        <v>3977.7809531032949</v>
      </c>
      <c r="G30" s="80">
        <v>3628.5818130476409</v>
      </c>
      <c r="H30" s="80">
        <v>4392.7296201304725</v>
      </c>
      <c r="I30" s="80">
        <v>4855.0732844264694</v>
      </c>
      <c r="J30" s="78" t="s">
        <v>64</v>
      </c>
      <c r="K30" s="78" t="s">
        <v>64</v>
      </c>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row>
    <row r="31" spans="1:43" x14ac:dyDescent="0.25">
      <c r="A31" s="71"/>
      <c r="B31" s="8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row>
    <row r="32" spans="1:43" x14ac:dyDescent="0.25">
      <c r="A32" s="71"/>
      <c r="B32" s="8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35.25" customHeight="1" x14ac:dyDescent="0.25">
      <c r="A33" s="71"/>
      <c r="B33" s="131" t="s">
        <v>175</v>
      </c>
      <c r="C33" s="131"/>
      <c r="D33" s="131"/>
      <c r="E33" s="131"/>
      <c r="F33" s="131"/>
      <c r="G33" s="131"/>
      <c r="H33" s="131"/>
      <c r="I33" s="131"/>
      <c r="J33" s="131"/>
      <c r="K33" s="13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row>
    <row r="34" spans="1:43" x14ac:dyDescent="0.25">
      <c r="A34" s="71"/>
      <c r="B34" s="8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row>
    <row r="35" spans="1:43" x14ac:dyDescent="0.25">
      <c r="A35" s="71"/>
      <c r="B35" s="8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row>
    <row r="36" spans="1:43" x14ac:dyDescent="0.25">
      <c r="A36" s="71"/>
      <c r="B36" s="8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row>
    <row r="37" spans="1:43" x14ac:dyDescent="0.25">
      <c r="A37" s="71"/>
      <c r="B37" s="8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row>
    <row r="38" spans="1:43" x14ac:dyDescent="0.25">
      <c r="A38" s="71"/>
      <c r="B38" s="8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row>
    <row r="39" spans="1:43" x14ac:dyDescent="0.25">
      <c r="A39" s="71"/>
      <c r="B39" s="8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row>
    <row r="40" spans="1:43" x14ac:dyDescent="0.25">
      <c r="A40" s="71"/>
      <c r="B40" s="8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row>
    <row r="41" spans="1:43" x14ac:dyDescent="0.25">
      <c r="A41" s="71"/>
      <c r="B41" s="8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row>
    <row r="42" spans="1:43" x14ac:dyDescent="0.25">
      <c r="A42" s="71"/>
      <c r="B42" s="8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row>
    <row r="43" spans="1:43" x14ac:dyDescent="0.25">
      <c r="A43" s="71"/>
      <c r="B43" s="8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row>
    <row r="44" spans="1:43" x14ac:dyDescent="0.25">
      <c r="A44" s="71"/>
      <c r="B44" s="8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row>
    <row r="45" spans="1:43" x14ac:dyDescent="0.25">
      <c r="A45" s="71"/>
      <c r="B45" s="8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row>
    <row r="46" spans="1:43" x14ac:dyDescent="0.25">
      <c r="A46" s="71"/>
      <c r="B46" s="8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row>
    <row r="47" spans="1:43" x14ac:dyDescent="0.25">
      <c r="A47" s="71"/>
      <c r="B47" s="8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row>
    <row r="48" spans="1:43" x14ac:dyDescent="0.25">
      <c r="A48" s="71"/>
      <c r="B48" s="8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row>
    <row r="49" spans="1:43" x14ac:dyDescent="0.25">
      <c r="A49" s="71"/>
      <c r="B49" s="8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row>
    <row r="50" spans="1:43" x14ac:dyDescent="0.25">
      <c r="A50" s="71"/>
      <c r="B50" s="8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row>
    <row r="51" spans="1:43" x14ac:dyDescent="0.25">
      <c r="A51" s="71"/>
      <c r="B51" s="8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row>
    <row r="52" spans="1:43" x14ac:dyDescent="0.25">
      <c r="A52" s="71"/>
      <c r="B52" s="8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row>
    <row r="53" spans="1:43" x14ac:dyDescent="0.25">
      <c r="A53" s="71"/>
      <c r="B53" s="8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row>
    <row r="54" spans="1:43" x14ac:dyDescent="0.25">
      <c r="A54" s="71"/>
      <c r="B54" s="8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row>
    <row r="55" spans="1:43" x14ac:dyDescent="0.25">
      <c r="A55" s="71"/>
      <c r="B55" s="8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row>
    <row r="56" spans="1:43" x14ac:dyDescent="0.25">
      <c r="A56" s="71"/>
      <c r="B56" s="8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row>
    <row r="57" spans="1:43" x14ac:dyDescent="0.25">
      <c r="A57" s="71"/>
      <c r="B57" s="8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x14ac:dyDescent="0.25">
      <c r="A58" s="71"/>
      <c r="B58" s="8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row>
    <row r="59" spans="1:43" x14ac:dyDescent="0.25">
      <c r="A59" s="71"/>
      <c r="B59" s="8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row>
    <row r="60" spans="1:43" x14ac:dyDescent="0.25">
      <c r="A60" s="71"/>
      <c r="B60" s="8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row>
    <row r="61" spans="1:43" x14ac:dyDescent="0.25">
      <c r="A61" s="71"/>
      <c r="B61" s="8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row>
    <row r="62" spans="1:43" x14ac:dyDescent="0.25">
      <c r="A62" s="71"/>
      <c r="B62" s="8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row>
    <row r="63" spans="1:43" x14ac:dyDescent="0.25">
      <c r="A63" s="71"/>
      <c r="B63" s="8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row>
    <row r="64" spans="1:43" x14ac:dyDescent="0.25">
      <c r="A64" s="71"/>
      <c r="B64" s="8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row>
    <row r="65" spans="1:43" x14ac:dyDescent="0.25">
      <c r="A65" s="71"/>
      <c r="B65" s="8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row>
    <row r="66" spans="1:43" x14ac:dyDescent="0.25">
      <c r="A66" s="71"/>
      <c r="B66" s="8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row>
    <row r="67" spans="1:43" x14ac:dyDescent="0.25">
      <c r="A67" s="71"/>
      <c r="B67" s="8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row>
    <row r="68" spans="1:43" x14ac:dyDescent="0.25">
      <c r="A68" s="71"/>
      <c r="B68" s="8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row>
    <row r="69" spans="1:43" x14ac:dyDescent="0.25">
      <c r="A69" s="71"/>
      <c r="B69" s="8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row>
    <row r="70" spans="1:43" x14ac:dyDescent="0.25">
      <c r="A70" s="71"/>
      <c r="B70" s="8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row>
    <row r="71" spans="1:43" x14ac:dyDescent="0.25">
      <c r="A71" s="71"/>
      <c r="B71" s="8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row>
    <row r="72" spans="1:43" x14ac:dyDescent="0.25">
      <c r="A72" s="71"/>
      <c r="B72" s="8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row>
    <row r="73" spans="1:43" x14ac:dyDescent="0.25">
      <c r="A73" s="71"/>
      <c r="B73" s="8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row>
    <row r="74" spans="1:43" x14ac:dyDescent="0.25">
      <c r="A74" s="71"/>
      <c r="B74" s="8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row>
    <row r="75" spans="1:43" x14ac:dyDescent="0.25">
      <c r="A75" s="71"/>
      <c r="B75" s="8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row>
    <row r="76" spans="1:43" x14ac:dyDescent="0.25">
      <c r="A76" s="71"/>
      <c r="B76" s="8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row>
    <row r="77" spans="1:43" x14ac:dyDescent="0.25">
      <c r="A77" s="71"/>
      <c r="B77" s="8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row>
    <row r="78" spans="1:43" x14ac:dyDescent="0.25">
      <c r="A78" s="71"/>
      <c r="B78" s="8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row>
    <row r="79" spans="1:43" x14ac:dyDescent="0.25">
      <c r="A79" s="71"/>
      <c r="B79" s="8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row>
    <row r="80" spans="1:43" x14ac:dyDescent="0.25">
      <c r="A80" s="71"/>
      <c r="B80" s="8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x14ac:dyDescent="0.25">
      <c r="A81" s="71"/>
      <c r="B81" s="8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row>
    <row r="82" spans="1:43" x14ac:dyDescent="0.25">
      <c r="A82" s="71"/>
      <c r="B82" s="8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row>
    <row r="83" spans="1:43" x14ac:dyDescent="0.25">
      <c r="A83" s="71"/>
      <c r="B83" s="8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row>
    <row r="84" spans="1:43" x14ac:dyDescent="0.25">
      <c r="A84" s="71"/>
      <c r="B84" s="8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row>
    <row r="85" spans="1:43" x14ac:dyDescent="0.25">
      <c r="A85" s="71"/>
      <c r="B85" s="8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row>
    <row r="86" spans="1:43" x14ac:dyDescent="0.25">
      <c r="A86" s="71"/>
      <c r="B86" s="8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row>
    <row r="87" spans="1:43" x14ac:dyDescent="0.25">
      <c r="A87" s="71"/>
      <c r="B87" s="8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row>
    <row r="88" spans="1:43" x14ac:dyDescent="0.25">
      <c r="A88" s="71"/>
      <c r="B88" s="8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row>
    <row r="89" spans="1:43" x14ac:dyDescent="0.25">
      <c r="A89" s="71"/>
      <c r="B89" s="8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row>
    <row r="90" spans="1:43" x14ac:dyDescent="0.25">
      <c r="A90" s="71"/>
      <c r="B90" s="8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row>
    <row r="91" spans="1:43" x14ac:dyDescent="0.25">
      <c r="A91" s="71"/>
      <c r="B91" s="8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row>
    <row r="92" spans="1:43" x14ac:dyDescent="0.25">
      <c r="A92" s="71"/>
      <c r="B92" s="8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row>
    <row r="93" spans="1:43" x14ac:dyDescent="0.25">
      <c r="A93" s="71"/>
      <c r="B93" s="8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row>
    <row r="94" spans="1:43" x14ac:dyDescent="0.25">
      <c r="A94" s="71"/>
      <c r="B94" s="8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row>
    <row r="95" spans="1:43" x14ac:dyDescent="0.25">
      <c r="A95" s="71"/>
      <c r="B95" s="8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row>
    <row r="96" spans="1:43" x14ac:dyDescent="0.25">
      <c r="A96" s="71"/>
      <c r="B96" s="8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row>
    <row r="97" spans="1:43" x14ac:dyDescent="0.25">
      <c r="A97" s="71"/>
      <c r="B97" s="8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row>
    <row r="98" spans="1:43" x14ac:dyDescent="0.25">
      <c r="A98" s="71"/>
      <c r="B98" s="8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row>
    <row r="99" spans="1:43" x14ac:dyDescent="0.25">
      <c r="A99" s="71"/>
      <c r="B99" s="8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row>
    <row r="100" spans="1:43" x14ac:dyDescent="0.25">
      <c r="A100" s="71"/>
      <c r="B100" s="8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row>
    <row r="101" spans="1:43" x14ac:dyDescent="0.25">
      <c r="A101" s="71"/>
      <c r="B101" s="8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row>
    <row r="102" spans="1:43" x14ac:dyDescent="0.25">
      <c r="A102" s="71"/>
      <c r="B102" s="8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row>
    <row r="103" spans="1:43" x14ac:dyDescent="0.25">
      <c r="A103" s="71"/>
      <c r="B103" s="8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row>
    <row r="104" spans="1:43" x14ac:dyDescent="0.25">
      <c r="A104" s="71"/>
      <c r="B104" s="8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row>
    <row r="105" spans="1:43" x14ac:dyDescent="0.25">
      <c r="A105" s="71"/>
      <c r="B105" s="8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row>
    <row r="106" spans="1:43" x14ac:dyDescent="0.25">
      <c r="A106" s="71"/>
      <c r="B106" s="8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row>
    <row r="107" spans="1:43" x14ac:dyDescent="0.25">
      <c r="A107" s="71"/>
      <c r="B107" s="8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row>
    <row r="108" spans="1:43" x14ac:dyDescent="0.25">
      <c r="A108" s="71"/>
      <c r="B108" s="8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row>
    <row r="109" spans="1:43" x14ac:dyDescent="0.25">
      <c r="A109" s="71"/>
      <c r="B109" s="8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row>
    <row r="110" spans="1:43" x14ac:dyDescent="0.25">
      <c r="A110" s="71"/>
      <c r="B110" s="8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row>
    <row r="111" spans="1:43" x14ac:dyDescent="0.25">
      <c r="A111" s="71"/>
      <c r="B111" s="8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row>
    <row r="112" spans="1:43" x14ac:dyDescent="0.25">
      <c r="A112" s="71"/>
      <c r="B112" s="8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row>
    <row r="113" spans="1:43" x14ac:dyDescent="0.25">
      <c r="A113" s="71"/>
      <c r="B113" s="8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row>
    <row r="114" spans="1:43" x14ac:dyDescent="0.25">
      <c r="A114" s="71"/>
      <c r="B114" s="8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row>
    <row r="115" spans="1:43" x14ac:dyDescent="0.25">
      <c r="A115" s="71"/>
      <c r="B115" s="8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row>
    <row r="116" spans="1:43" x14ac:dyDescent="0.25">
      <c r="A116" s="71"/>
      <c r="B116" s="8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row>
    <row r="117" spans="1:43" x14ac:dyDescent="0.25">
      <c r="A117" s="71"/>
      <c r="B117" s="8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row>
    <row r="118" spans="1:43" x14ac:dyDescent="0.25">
      <c r="A118" s="71"/>
      <c r="B118" s="8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row>
    <row r="119" spans="1:43" x14ac:dyDescent="0.25">
      <c r="A119" s="71"/>
      <c r="B119" s="8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row>
    <row r="120" spans="1:43" x14ac:dyDescent="0.25">
      <c r="A120" s="71"/>
      <c r="B120" s="8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row>
    <row r="121" spans="1:43" x14ac:dyDescent="0.25">
      <c r="A121" s="71"/>
      <c r="B121" s="8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row>
    <row r="122" spans="1:43" x14ac:dyDescent="0.25">
      <c r="A122" s="71"/>
      <c r="B122" s="8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row>
    <row r="123" spans="1:43" x14ac:dyDescent="0.25">
      <c r="A123" s="71"/>
      <c r="B123" s="8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row>
    <row r="124" spans="1:43" x14ac:dyDescent="0.25">
      <c r="A124" s="71"/>
      <c r="B124" s="8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row>
    <row r="125" spans="1:43" x14ac:dyDescent="0.25">
      <c r="A125" s="71"/>
      <c r="B125" s="8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row>
    <row r="126" spans="1:43" x14ac:dyDescent="0.25">
      <c r="A126" s="71"/>
      <c r="B126" s="8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row>
    <row r="127" spans="1:43" x14ac:dyDescent="0.25">
      <c r="A127" s="71"/>
      <c r="B127" s="8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row>
    <row r="128" spans="1:43" x14ac:dyDescent="0.25">
      <c r="A128" s="71"/>
      <c r="B128" s="8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row>
    <row r="129" spans="1:43" x14ac:dyDescent="0.25">
      <c r="A129" s="71"/>
      <c r="B129" s="8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row>
    <row r="130" spans="1:43" x14ac:dyDescent="0.25">
      <c r="A130" s="71"/>
      <c r="B130" s="8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row>
    <row r="131" spans="1:43" x14ac:dyDescent="0.25">
      <c r="A131" s="71"/>
      <c r="B131" s="8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row>
    <row r="132" spans="1:43" x14ac:dyDescent="0.25">
      <c r="A132" s="71"/>
      <c r="B132" s="8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row>
    <row r="133" spans="1:43" x14ac:dyDescent="0.25">
      <c r="A133" s="71"/>
      <c r="B133" s="8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row>
    <row r="134" spans="1:43" x14ac:dyDescent="0.25">
      <c r="A134" s="71"/>
      <c r="B134" s="8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row>
    <row r="135" spans="1:43" x14ac:dyDescent="0.25">
      <c r="A135" s="71"/>
      <c r="B135" s="8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row>
    <row r="136" spans="1:43" x14ac:dyDescent="0.25">
      <c r="A136" s="71"/>
      <c r="B136" s="8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row>
    <row r="137" spans="1:43" x14ac:dyDescent="0.25">
      <c r="A137" s="71"/>
      <c r="B137" s="8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row>
    <row r="138" spans="1:43" x14ac:dyDescent="0.25">
      <c r="A138" s="71"/>
      <c r="B138" s="8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row>
    <row r="139" spans="1:43" x14ac:dyDescent="0.25">
      <c r="A139" s="71"/>
      <c r="B139" s="8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row>
    <row r="140" spans="1:43" x14ac:dyDescent="0.25">
      <c r="A140" s="71"/>
      <c r="B140" s="8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row>
    <row r="141" spans="1:43" x14ac:dyDescent="0.25">
      <c r="A141" s="71"/>
      <c r="B141" s="8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row>
    <row r="142" spans="1:43" x14ac:dyDescent="0.25">
      <c r="A142" s="71"/>
      <c r="B142" s="8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row>
    <row r="143" spans="1:43" x14ac:dyDescent="0.25">
      <c r="A143" s="71"/>
      <c r="B143" s="8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row>
    <row r="144" spans="1:43" x14ac:dyDescent="0.25">
      <c r="A144" s="71"/>
      <c r="B144" s="8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row>
    <row r="145" spans="1:43" x14ac:dyDescent="0.25">
      <c r="A145" s="71"/>
      <c r="B145" s="8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row>
    <row r="146" spans="1:43" x14ac:dyDescent="0.25">
      <c r="A146" s="71"/>
      <c r="B146" s="8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row>
    <row r="147" spans="1:43" x14ac:dyDescent="0.25">
      <c r="A147" s="71"/>
      <c r="B147" s="8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row>
    <row r="148" spans="1:43" x14ac:dyDescent="0.25">
      <c r="A148" s="71"/>
      <c r="B148" s="8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row>
    <row r="149" spans="1:43" x14ac:dyDescent="0.25">
      <c r="A149" s="71"/>
      <c r="B149" s="8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row>
    <row r="150" spans="1:43" x14ac:dyDescent="0.25">
      <c r="A150" s="71"/>
      <c r="B150" s="8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row>
    <row r="151" spans="1:43" x14ac:dyDescent="0.25">
      <c r="A151" s="71"/>
      <c r="B151" s="8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row>
    <row r="152" spans="1:43" x14ac:dyDescent="0.25">
      <c r="A152" s="71"/>
      <c r="B152" s="8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row>
    <row r="153" spans="1:43" x14ac:dyDescent="0.25">
      <c r="A153" s="71"/>
      <c r="B153" s="8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row>
    <row r="154" spans="1:43" x14ac:dyDescent="0.25">
      <c r="A154" s="71"/>
      <c r="B154" s="8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row>
    <row r="155" spans="1:43" x14ac:dyDescent="0.25">
      <c r="A155" s="71"/>
      <c r="B155" s="8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row>
    <row r="156" spans="1:43" x14ac:dyDescent="0.25">
      <c r="A156" s="71"/>
      <c r="B156" s="8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row>
    <row r="157" spans="1:43" x14ac:dyDescent="0.25">
      <c r="A157" s="71"/>
      <c r="B157" s="8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row>
    <row r="158" spans="1:43" x14ac:dyDescent="0.25">
      <c r="A158" s="71"/>
      <c r="B158" s="8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row>
    <row r="159" spans="1:43" x14ac:dyDescent="0.25">
      <c r="A159" s="71"/>
      <c r="B159" s="8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row>
    <row r="160" spans="1:43" x14ac:dyDescent="0.25">
      <c r="A160" s="71"/>
      <c r="B160" s="8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row>
    <row r="161" spans="1:43" x14ac:dyDescent="0.25">
      <c r="A161" s="71"/>
      <c r="B161" s="8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row>
    <row r="162" spans="1:43" x14ac:dyDescent="0.25">
      <c r="A162" s="71"/>
      <c r="B162" s="8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row>
    <row r="163" spans="1:43" x14ac:dyDescent="0.25">
      <c r="A163" s="71"/>
      <c r="B163" s="8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row>
    <row r="164" spans="1:43" x14ac:dyDescent="0.25">
      <c r="A164" s="71"/>
      <c r="B164" s="8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row>
    <row r="165" spans="1:43" x14ac:dyDescent="0.25">
      <c r="A165" s="71"/>
      <c r="B165" s="8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row>
    <row r="166" spans="1:43" x14ac:dyDescent="0.25">
      <c r="A166" s="71"/>
      <c r="B166" s="8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row>
    <row r="167" spans="1:43" x14ac:dyDescent="0.25">
      <c r="A167" s="71"/>
      <c r="B167" s="8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row>
    <row r="168" spans="1:43" x14ac:dyDescent="0.25">
      <c r="A168" s="71"/>
      <c r="B168" s="8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row>
    <row r="169" spans="1:43" x14ac:dyDescent="0.25">
      <c r="A169" s="71"/>
      <c r="B169" s="8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row>
    <row r="170" spans="1:43" x14ac:dyDescent="0.25">
      <c r="A170" s="71"/>
      <c r="B170" s="8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row>
    <row r="171" spans="1:43" x14ac:dyDescent="0.25">
      <c r="A171" s="71"/>
      <c r="B171" s="8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row>
    <row r="172" spans="1:43" x14ac:dyDescent="0.25">
      <c r="A172" s="71"/>
      <c r="B172" s="8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row>
    <row r="173" spans="1:43" x14ac:dyDescent="0.25">
      <c r="A173" s="71"/>
      <c r="B173" s="8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row>
    <row r="174" spans="1:43" x14ac:dyDescent="0.25">
      <c r="A174" s="71"/>
      <c r="B174" s="8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row>
    <row r="175" spans="1:43" x14ac:dyDescent="0.25">
      <c r="A175" s="71"/>
      <c r="B175" s="8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row>
    <row r="176" spans="1:43" x14ac:dyDescent="0.25">
      <c r="A176" s="71"/>
      <c r="B176" s="8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row>
    <row r="177" spans="1:43" x14ac:dyDescent="0.25">
      <c r="A177" s="71"/>
      <c r="B177" s="8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row>
    <row r="178" spans="1:43" x14ac:dyDescent="0.25">
      <c r="A178" s="71"/>
      <c r="B178" s="8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row>
    <row r="179" spans="1:43" x14ac:dyDescent="0.25">
      <c r="A179" s="71"/>
      <c r="B179" s="8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row>
    <row r="180" spans="1:43" x14ac:dyDescent="0.25">
      <c r="A180" s="71"/>
      <c r="B180" s="8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row>
    <row r="181" spans="1:43" x14ac:dyDescent="0.25">
      <c r="A181" s="71"/>
      <c r="B181" s="8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row>
    <row r="182" spans="1:43" x14ac:dyDescent="0.25">
      <c r="A182" s="71"/>
      <c r="B182" s="8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row>
    <row r="183" spans="1:43" x14ac:dyDescent="0.25">
      <c r="A183" s="71"/>
      <c r="B183" s="8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row>
    <row r="184" spans="1:43" x14ac:dyDescent="0.25">
      <c r="A184" s="71"/>
      <c r="B184" s="8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row>
    <row r="185" spans="1:43" x14ac:dyDescent="0.25">
      <c r="A185" s="71"/>
      <c r="B185" s="8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row>
    <row r="186" spans="1:43" x14ac:dyDescent="0.25">
      <c r="A186" s="71"/>
      <c r="B186" s="8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row>
    <row r="187" spans="1:43" x14ac:dyDescent="0.25">
      <c r="A187" s="71"/>
      <c r="B187" s="8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row>
    <row r="188" spans="1:43" x14ac:dyDescent="0.25">
      <c r="A188" s="71"/>
      <c r="B188" s="8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row>
    <row r="189" spans="1:43" x14ac:dyDescent="0.25">
      <c r="A189" s="71"/>
      <c r="B189" s="8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row>
    <row r="190" spans="1:43" x14ac:dyDescent="0.25">
      <c r="A190" s="71"/>
      <c r="B190" s="8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row>
    <row r="191" spans="1:43" x14ac:dyDescent="0.25">
      <c r="A191" s="71"/>
      <c r="B191" s="8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row>
    <row r="192" spans="1:43" x14ac:dyDescent="0.25">
      <c r="A192" s="71"/>
      <c r="B192" s="8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row>
    <row r="193" spans="1:43" x14ac:dyDescent="0.25">
      <c r="A193" s="71"/>
      <c r="B193" s="8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row>
    <row r="194" spans="1:43" x14ac:dyDescent="0.25">
      <c r="A194" s="71"/>
      <c r="B194" s="8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row>
    <row r="195" spans="1:43" x14ac:dyDescent="0.25">
      <c r="A195" s="71"/>
      <c r="B195" s="8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row>
    <row r="196" spans="1:43" x14ac:dyDescent="0.25">
      <c r="A196" s="71"/>
      <c r="B196" s="8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row>
    <row r="197" spans="1:43" x14ac:dyDescent="0.25">
      <c r="A197" s="71"/>
      <c r="B197" s="8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row>
    <row r="198" spans="1:43" x14ac:dyDescent="0.25">
      <c r="A198" s="71"/>
      <c r="B198" s="8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row>
    <row r="199" spans="1:43" x14ac:dyDescent="0.25">
      <c r="A199" s="71"/>
      <c r="B199" s="8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row>
    <row r="200" spans="1:43" x14ac:dyDescent="0.25">
      <c r="A200" s="71"/>
      <c r="B200" s="8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row>
    <row r="201" spans="1:43" x14ac:dyDescent="0.25">
      <c r="A201" s="71"/>
      <c r="B201" s="8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row>
    <row r="202" spans="1:43" x14ac:dyDescent="0.25">
      <c r="A202" s="71"/>
      <c r="B202" s="8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row>
    <row r="203" spans="1:43" x14ac:dyDescent="0.25">
      <c r="A203" s="71"/>
      <c r="B203" s="8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row>
    <row r="204" spans="1:43" x14ac:dyDescent="0.25">
      <c r="A204" s="71"/>
      <c r="B204" s="8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row>
    <row r="205" spans="1:43" x14ac:dyDescent="0.25">
      <c r="A205" s="71"/>
      <c r="B205" s="8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row>
    <row r="206" spans="1:43" x14ac:dyDescent="0.25">
      <c r="A206" s="71"/>
      <c r="B206" s="8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row>
    <row r="207" spans="1:43" x14ac:dyDescent="0.25">
      <c r="A207" s="71"/>
      <c r="B207" s="8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row>
    <row r="208" spans="1:43" x14ac:dyDescent="0.25">
      <c r="A208" s="71"/>
      <c r="B208" s="8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row>
    <row r="209" spans="1:43" x14ac:dyDescent="0.25">
      <c r="A209" s="71"/>
      <c r="B209" s="8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row>
    <row r="210" spans="1:43" x14ac:dyDescent="0.25">
      <c r="A210" s="71"/>
      <c r="B210" s="8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row>
    <row r="211" spans="1:43" x14ac:dyDescent="0.25">
      <c r="A211" s="71"/>
      <c r="B211" s="8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row>
    <row r="212" spans="1:43" x14ac:dyDescent="0.25">
      <c r="A212" s="71"/>
      <c r="B212" s="8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row>
    <row r="213" spans="1:43" x14ac:dyDescent="0.25">
      <c r="A213" s="71"/>
      <c r="B213" s="8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row>
    <row r="214" spans="1:43" x14ac:dyDescent="0.25">
      <c r="A214" s="71"/>
      <c r="B214" s="8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row>
    <row r="215" spans="1:43" x14ac:dyDescent="0.25">
      <c r="A215" s="71"/>
      <c r="B215" s="8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row>
    <row r="216" spans="1:43" x14ac:dyDescent="0.25">
      <c r="A216" s="71"/>
      <c r="B216" s="8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row>
    <row r="217" spans="1:43" x14ac:dyDescent="0.25">
      <c r="A217" s="71"/>
      <c r="B217" s="8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row>
    <row r="218" spans="1:43" x14ac:dyDescent="0.25">
      <c r="A218" s="71"/>
      <c r="B218" s="8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row>
    <row r="219" spans="1:43" x14ac:dyDescent="0.25">
      <c r="A219" s="71"/>
      <c r="B219" s="8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row>
    <row r="220" spans="1:43" x14ac:dyDescent="0.25">
      <c r="A220" s="71"/>
      <c r="B220" s="8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row>
    <row r="221" spans="1:43" x14ac:dyDescent="0.25">
      <c r="A221" s="71"/>
      <c r="B221" s="8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row>
    <row r="222" spans="1:43" x14ac:dyDescent="0.25">
      <c r="A222" s="71"/>
      <c r="B222" s="8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row>
    <row r="223" spans="1:43" x14ac:dyDescent="0.25">
      <c r="A223" s="71"/>
      <c r="B223" s="8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row>
    <row r="224" spans="1:43" x14ac:dyDescent="0.25">
      <c r="A224" s="71"/>
      <c r="B224" s="8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row>
    <row r="225" spans="1:43" x14ac:dyDescent="0.25">
      <c r="A225" s="71"/>
      <c r="B225" s="8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row>
    <row r="226" spans="1:43" x14ac:dyDescent="0.25">
      <c r="A226" s="71"/>
      <c r="B226" s="8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row>
    <row r="227" spans="1:43" x14ac:dyDescent="0.25">
      <c r="A227" s="71"/>
      <c r="B227" s="8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row>
    <row r="228" spans="1:43" x14ac:dyDescent="0.25">
      <c r="A228" s="71"/>
      <c r="B228" s="8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row>
    <row r="229" spans="1:43" x14ac:dyDescent="0.25">
      <c r="A229" s="71"/>
      <c r="B229" s="8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row>
    <row r="230" spans="1:43" x14ac:dyDescent="0.25">
      <c r="A230" s="71"/>
      <c r="B230" s="8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row>
    <row r="231" spans="1:43" x14ac:dyDescent="0.25">
      <c r="A231" s="71"/>
      <c r="B231" s="8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row>
    <row r="232" spans="1:43" x14ac:dyDescent="0.25">
      <c r="A232" s="71"/>
      <c r="B232" s="8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row>
    <row r="233" spans="1:43" x14ac:dyDescent="0.25">
      <c r="A233" s="71"/>
      <c r="B233" s="8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row>
    <row r="234" spans="1:43" x14ac:dyDescent="0.25">
      <c r="A234" s="71"/>
      <c r="B234" s="8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row>
    <row r="235" spans="1:43" x14ac:dyDescent="0.25">
      <c r="A235" s="71"/>
      <c r="B235" s="8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row>
    <row r="236" spans="1:43" x14ac:dyDescent="0.25">
      <c r="A236" s="71"/>
      <c r="B236" s="8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row>
    <row r="237" spans="1:43" x14ac:dyDescent="0.25">
      <c r="A237" s="71"/>
      <c r="B237" s="8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row>
    <row r="238" spans="1:43" x14ac:dyDescent="0.25">
      <c r="A238" s="71"/>
      <c r="B238" s="8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row>
    <row r="239" spans="1:43" x14ac:dyDescent="0.25">
      <c r="A239" s="71"/>
      <c r="B239" s="8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row>
    <row r="240" spans="1:43" x14ac:dyDescent="0.25">
      <c r="A240" s="71"/>
      <c r="B240" s="8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row>
    <row r="241" spans="1:43" x14ac:dyDescent="0.25">
      <c r="A241" s="71"/>
      <c r="B241" s="8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row>
    <row r="242" spans="1:43" x14ac:dyDescent="0.25">
      <c r="A242" s="71"/>
      <c r="B242" s="8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row>
    <row r="243" spans="1:43" x14ac:dyDescent="0.25">
      <c r="A243" s="71"/>
      <c r="B243" s="8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row>
    <row r="244" spans="1:43" x14ac:dyDescent="0.25">
      <c r="A244" s="71"/>
      <c r="B244" s="8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row>
    <row r="245" spans="1:43" x14ac:dyDescent="0.25">
      <c r="A245" s="71"/>
      <c r="B245" s="8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row>
    <row r="246" spans="1:43" x14ac:dyDescent="0.25">
      <c r="A246" s="71"/>
      <c r="B246" s="8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row>
    <row r="247" spans="1:43" x14ac:dyDescent="0.25">
      <c r="A247" s="71"/>
      <c r="B247" s="8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row>
    <row r="248" spans="1:43" x14ac:dyDescent="0.25">
      <c r="A248" s="71"/>
      <c r="B248" s="8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row>
    <row r="249" spans="1:43" x14ac:dyDescent="0.25">
      <c r="A249" s="71"/>
      <c r="B249" s="8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row>
    <row r="250" spans="1:43" x14ac:dyDescent="0.25">
      <c r="A250" s="71"/>
      <c r="B250" s="8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row>
    <row r="251" spans="1:43" x14ac:dyDescent="0.25">
      <c r="A251" s="71"/>
      <c r="B251" s="8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row>
    <row r="252" spans="1:43" x14ac:dyDescent="0.25">
      <c r="A252" s="71"/>
      <c r="B252" s="8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row>
    <row r="253" spans="1:43" x14ac:dyDescent="0.25">
      <c r="A253" s="71"/>
      <c r="B253" s="8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row>
    <row r="254" spans="1:43" x14ac:dyDescent="0.25">
      <c r="A254" s="71"/>
      <c r="B254" s="8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row>
    <row r="255" spans="1:43" x14ac:dyDescent="0.25">
      <c r="A255" s="71"/>
      <c r="B255" s="8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row>
    <row r="256" spans="1:43" x14ac:dyDescent="0.25">
      <c r="A256" s="71"/>
      <c r="B256" s="8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row>
    <row r="257" spans="1:43" x14ac:dyDescent="0.25">
      <c r="A257" s="71"/>
      <c r="B257" s="8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row>
    <row r="258" spans="1:43" x14ac:dyDescent="0.25">
      <c r="A258" s="71"/>
      <c r="B258" s="8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row>
    <row r="259" spans="1:43" x14ac:dyDescent="0.25">
      <c r="A259" s="71"/>
      <c r="B259" s="8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row>
    <row r="260" spans="1:43" x14ac:dyDescent="0.25">
      <c r="A260" s="71"/>
      <c r="B260" s="8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c r="AN260" s="71"/>
      <c r="AO260" s="71"/>
      <c r="AP260" s="71"/>
      <c r="AQ260" s="71"/>
    </row>
    <row r="261" spans="1:43" x14ac:dyDescent="0.25">
      <c r="A261" s="71"/>
      <c r="B261" s="8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row>
    <row r="262" spans="1:43" x14ac:dyDescent="0.25">
      <c r="A262" s="71"/>
      <c r="B262" s="8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row>
    <row r="263" spans="1:43" x14ac:dyDescent="0.25">
      <c r="A263" s="71"/>
      <c r="B263" s="8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row>
    <row r="264" spans="1:43" x14ac:dyDescent="0.25">
      <c r="A264" s="71"/>
      <c r="B264" s="8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row>
    <row r="265" spans="1:43" x14ac:dyDescent="0.25">
      <c r="A265" s="71"/>
      <c r="B265" s="8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row>
    <row r="266" spans="1:43" x14ac:dyDescent="0.25">
      <c r="A266" s="71"/>
      <c r="B266" s="8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row>
    <row r="267" spans="1:43" x14ac:dyDescent="0.25">
      <c r="A267" s="71"/>
      <c r="B267" s="8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row>
    <row r="268" spans="1:43" x14ac:dyDescent="0.25">
      <c r="A268" s="71"/>
      <c r="B268" s="8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row>
    <row r="269" spans="1:43" x14ac:dyDescent="0.25">
      <c r="A269" s="71"/>
      <c r="B269" s="8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row>
    <row r="270" spans="1:43" x14ac:dyDescent="0.25">
      <c r="A270" s="71"/>
      <c r="B270" s="8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row>
    <row r="271" spans="1:43" x14ac:dyDescent="0.25">
      <c r="A271" s="71"/>
      <c r="B271" s="8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row>
    <row r="272" spans="1:43" x14ac:dyDescent="0.25">
      <c r="A272" s="71"/>
      <c r="B272" s="8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row>
    <row r="273" spans="1:43" x14ac:dyDescent="0.25">
      <c r="A273" s="71"/>
      <c r="B273" s="8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row>
    <row r="274" spans="1:43" x14ac:dyDescent="0.25">
      <c r="A274" s="71"/>
      <c r="B274" s="8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row>
    <row r="275" spans="1:43" x14ac:dyDescent="0.25">
      <c r="A275" s="71"/>
      <c r="B275" s="8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row>
    <row r="276" spans="1:43" x14ac:dyDescent="0.25">
      <c r="A276" s="71"/>
      <c r="B276" s="8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row>
    <row r="277" spans="1:43" x14ac:dyDescent="0.25">
      <c r="A277" s="71"/>
      <c r="B277" s="8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row>
    <row r="278" spans="1:43" x14ac:dyDescent="0.25">
      <c r="A278" s="71"/>
      <c r="B278" s="8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row>
    <row r="279" spans="1:43" x14ac:dyDescent="0.25">
      <c r="A279" s="71"/>
      <c r="B279" s="8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row>
    <row r="280" spans="1:43" x14ac:dyDescent="0.25">
      <c r="A280" s="71"/>
      <c r="B280" s="8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row>
    <row r="281" spans="1:43" x14ac:dyDescent="0.25">
      <c r="A281" s="71"/>
      <c r="B281" s="8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row>
    <row r="282" spans="1:43" x14ac:dyDescent="0.25">
      <c r="A282" s="71"/>
      <c r="B282" s="8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row>
    <row r="283" spans="1:43" x14ac:dyDescent="0.25">
      <c r="A283" s="71"/>
      <c r="B283" s="8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row>
    <row r="284" spans="1:43" x14ac:dyDescent="0.25">
      <c r="A284" s="71"/>
      <c r="B284" s="8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row>
    <row r="285" spans="1:43" x14ac:dyDescent="0.25">
      <c r="A285" s="71"/>
      <c r="B285" s="8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row>
    <row r="286" spans="1:43" x14ac:dyDescent="0.25">
      <c r="A286" s="71"/>
      <c r="B286" s="8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row>
    <row r="287" spans="1:43" x14ac:dyDescent="0.25">
      <c r="A287" s="71"/>
      <c r="B287" s="8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row>
    <row r="288" spans="1:43" x14ac:dyDescent="0.25">
      <c r="A288" s="71"/>
      <c r="B288" s="8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row>
    <row r="289" spans="1:43" x14ac:dyDescent="0.25">
      <c r="A289" s="71"/>
      <c r="B289" s="8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row>
    <row r="290" spans="1:43" x14ac:dyDescent="0.25">
      <c r="A290" s="71"/>
      <c r="B290" s="8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row>
    <row r="291" spans="1:43" x14ac:dyDescent="0.25">
      <c r="A291" s="71"/>
      <c r="B291" s="8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row>
    <row r="292" spans="1:43" x14ac:dyDescent="0.25">
      <c r="A292" s="71"/>
      <c r="B292" s="8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c r="AN292" s="71"/>
      <c r="AO292" s="71"/>
      <c r="AP292" s="71"/>
      <c r="AQ292" s="71"/>
    </row>
    <row r="293" spans="1:43" x14ac:dyDescent="0.25">
      <c r="A293" s="71"/>
      <c r="B293" s="8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row>
    <row r="294" spans="1:43" x14ac:dyDescent="0.25">
      <c r="A294" s="71"/>
      <c r="B294" s="8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row>
    <row r="295" spans="1:43" x14ac:dyDescent="0.25">
      <c r="A295" s="71"/>
      <c r="B295" s="8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row>
    <row r="296" spans="1:43" x14ac:dyDescent="0.25">
      <c r="A296" s="71"/>
      <c r="B296" s="8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row>
    <row r="297" spans="1:43" x14ac:dyDescent="0.25">
      <c r="A297" s="71"/>
      <c r="B297" s="8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row>
    <row r="298" spans="1:43" x14ac:dyDescent="0.25">
      <c r="A298" s="71"/>
      <c r="B298" s="8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row>
    <row r="299" spans="1:43" x14ac:dyDescent="0.25">
      <c r="A299" s="71"/>
      <c r="B299" s="8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row>
    <row r="300" spans="1:43" x14ac:dyDescent="0.25">
      <c r="A300" s="71"/>
      <c r="B300" s="8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row>
    <row r="301" spans="1:43" x14ac:dyDescent="0.25">
      <c r="A301" s="71"/>
      <c r="B301" s="8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row>
    <row r="302" spans="1:43" x14ac:dyDescent="0.25">
      <c r="A302" s="71"/>
      <c r="B302" s="8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row>
    <row r="303" spans="1:43" x14ac:dyDescent="0.25">
      <c r="A303" s="71"/>
      <c r="B303" s="8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row>
    <row r="304" spans="1:43" x14ac:dyDescent="0.25">
      <c r="A304" s="71"/>
      <c r="B304" s="8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71"/>
      <c r="AG304" s="71"/>
      <c r="AH304" s="71"/>
      <c r="AI304" s="71"/>
      <c r="AJ304" s="71"/>
      <c r="AK304" s="71"/>
      <c r="AL304" s="71"/>
      <c r="AM304" s="71"/>
      <c r="AN304" s="71"/>
      <c r="AO304" s="71"/>
      <c r="AP304" s="71"/>
      <c r="AQ304" s="71"/>
    </row>
    <row r="305" spans="1:43" x14ac:dyDescent="0.25">
      <c r="A305" s="71"/>
      <c r="B305" s="8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row>
    <row r="306" spans="1:43" x14ac:dyDescent="0.25">
      <c r="A306" s="71"/>
      <c r="B306" s="8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c r="AN306" s="71"/>
      <c r="AO306" s="71"/>
      <c r="AP306" s="71"/>
      <c r="AQ306" s="71"/>
    </row>
    <row r="307" spans="1:43" x14ac:dyDescent="0.25">
      <c r="A307" s="71"/>
      <c r="B307" s="8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row>
    <row r="308" spans="1:43" x14ac:dyDescent="0.25">
      <c r="A308" s="71"/>
      <c r="B308" s="8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c r="AN308" s="71"/>
      <c r="AO308" s="71"/>
      <c r="AP308" s="71"/>
      <c r="AQ308" s="71"/>
    </row>
    <row r="309" spans="1:43" x14ac:dyDescent="0.25">
      <c r="A309" s="71"/>
      <c r="B309" s="8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row>
    <row r="310" spans="1:43" x14ac:dyDescent="0.25">
      <c r="A310" s="71"/>
      <c r="B310" s="8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row>
    <row r="311" spans="1:43" x14ac:dyDescent="0.25">
      <c r="A311" s="71"/>
      <c r="B311" s="8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row>
    <row r="312" spans="1:43" x14ac:dyDescent="0.25">
      <c r="A312" s="71"/>
      <c r="B312" s="8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c r="AN312" s="71"/>
      <c r="AO312" s="71"/>
      <c r="AP312" s="71"/>
      <c r="AQ312" s="71"/>
    </row>
    <row r="313" spans="1:43" x14ac:dyDescent="0.25">
      <c r="A313" s="71"/>
      <c r="B313" s="8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row>
    <row r="314" spans="1:43" x14ac:dyDescent="0.25">
      <c r="A314" s="71"/>
      <c r="B314" s="8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row>
    <row r="315" spans="1:43" x14ac:dyDescent="0.25">
      <c r="A315" s="71"/>
      <c r="B315" s="8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row>
    <row r="316" spans="1:43" x14ac:dyDescent="0.25">
      <c r="A316" s="71"/>
      <c r="B316" s="8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c r="AN316" s="71"/>
      <c r="AO316" s="71"/>
      <c r="AP316" s="71"/>
      <c r="AQ316" s="71"/>
    </row>
    <row r="317" spans="1:43" x14ac:dyDescent="0.25">
      <c r="A317" s="71"/>
      <c r="B317" s="8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row>
    <row r="318" spans="1:43" x14ac:dyDescent="0.25">
      <c r="A318" s="71"/>
      <c r="B318" s="8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row>
    <row r="319" spans="1:43" x14ac:dyDescent="0.25">
      <c r="A319" s="71"/>
      <c r="B319" s="8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row>
    <row r="320" spans="1:43" x14ac:dyDescent="0.25">
      <c r="A320" s="71"/>
      <c r="B320" s="8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row>
    <row r="321" spans="1:43" x14ac:dyDescent="0.25">
      <c r="A321" s="71"/>
      <c r="B321" s="8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row>
    <row r="322" spans="1:43" x14ac:dyDescent="0.25">
      <c r="A322" s="71"/>
      <c r="B322" s="8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c r="AN322" s="71"/>
      <c r="AO322" s="71"/>
      <c r="AP322" s="71"/>
      <c r="AQ322" s="71"/>
    </row>
    <row r="323" spans="1:43" x14ac:dyDescent="0.25">
      <c r="A323" s="71"/>
      <c r="B323" s="8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row>
    <row r="324" spans="1:43" x14ac:dyDescent="0.25">
      <c r="A324" s="71"/>
      <c r="B324" s="8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row>
    <row r="325" spans="1:43" x14ac:dyDescent="0.25">
      <c r="A325" s="71"/>
      <c r="B325" s="8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row>
    <row r="326" spans="1:43" x14ac:dyDescent="0.25">
      <c r="A326" s="71"/>
      <c r="B326" s="8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row>
    <row r="327" spans="1:43" x14ac:dyDescent="0.25">
      <c r="A327" s="71"/>
      <c r="B327" s="8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row>
    <row r="328" spans="1:43" x14ac:dyDescent="0.25">
      <c r="A328" s="71"/>
      <c r="B328" s="8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c r="AN328" s="71"/>
      <c r="AO328" s="71"/>
      <c r="AP328" s="71"/>
      <c r="AQ328" s="71"/>
    </row>
    <row r="329" spans="1:43" x14ac:dyDescent="0.25">
      <c r="A329" s="71"/>
      <c r="B329" s="8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row>
    <row r="330" spans="1:43" x14ac:dyDescent="0.25">
      <c r="A330" s="71"/>
      <c r="B330" s="8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row>
    <row r="331" spans="1:43" x14ac:dyDescent="0.25">
      <c r="A331" s="71"/>
      <c r="B331" s="8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row>
    <row r="332" spans="1:43" x14ac:dyDescent="0.25">
      <c r="A332" s="71"/>
      <c r="B332" s="8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row>
    <row r="333" spans="1:43" x14ac:dyDescent="0.25">
      <c r="A333" s="71"/>
      <c r="B333" s="8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row>
    <row r="334" spans="1:43" x14ac:dyDescent="0.25">
      <c r="A334" s="71"/>
      <c r="B334" s="8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row>
    <row r="335" spans="1:43" x14ac:dyDescent="0.25">
      <c r="A335" s="71"/>
      <c r="B335" s="8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row>
    <row r="336" spans="1:43" x14ac:dyDescent="0.25">
      <c r="A336" s="71"/>
      <c r="B336" s="8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row>
    <row r="337" spans="1:43" x14ac:dyDescent="0.25">
      <c r="A337" s="71"/>
      <c r="B337" s="8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row>
    <row r="338" spans="1:43" x14ac:dyDescent="0.25">
      <c r="A338" s="71"/>
      <c r="B338" s="8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row>
    <row r="339" spans="1:43" x14ac:dyDescent="0.25">
      <c r="A339" s="71"/>
      <c r="B339" s="8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row>
    <row r="340" spans="1:43" x14ac:dyDescent="0.25">
      <c r="A340" s="71"/>
      <c r="B340" s="8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row>
    <row r="341" spans="1:43" x14ac:dyDescent="0.25">
      <c r="A341" s="71"/>
      <c r="B341" s="8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row>
    <row r="342" spans="1:43" x14ac:dyDescent="0.25">
      <c r="A342" s="71"/>
      <c r="B342" s="8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row>
    <row r="343" spans="1:43" x14ac:dyDescent="0.25">
      <c r="A343" s="71"/>
      <c r="B343" s="8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row>
    <row r="344" spans="1:43" x14ac:dyDescent="0.25">
      <c r="A344" s="71"/>
      <c r="B344" s="8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row>
    <row r="345" spans="1:43" x14ac:dyDescent="0.25">
      <c r="A345" s="71"/>
      <c r="B345" s="8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row>
    <row r="346" spans="1:43" x14ac:dyDescent="0.25">
      <c r="A346" s="71"/>
      <c r="B346" s="8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row>
    <row r="347" spans="1:43" x14ac:dyDescent="0.25">
      <c r="A347" s="71"/>
      <c r="B347" s="8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row>
    <row r="348" spans="1:43" x14ac:dyDescent="0.25">
      <c r="A348" s="71"/>
      <c r="B348" s="8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row>
    <row r="349" spans="1:43" x14ac:dyDescent="0.25">
      <c r="A349" s="71"/>
      <c r="B349" s="8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row>
    <row r="350" spans="1:43" x14ac:dyDescent="0.25">
      <c r="A350" s="71"/>
      <c r="B350" s="8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c r="AN350" s="71"/>
      <c r="AO350" s="71"/>
      <c r="AP350" s="71"/>
      <c r="AQ350" s="71"/>
    </row>
    <row r="351" spans="1:43" x14ac:dyDescent="0.25">
      <c r="A351" s="71"/>
      <c r="B351" s="8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row>
    <row r="352" spans="1:43" x14ac:dyDescent="0.25">
      <c r="A352" s="71"/>
      <c r="B352" s="8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c r="AN352" s="71"/>
      <c r="AO352" s="71"/>
      <c r="AP352" s="71"/>
      <c r="AQ352" s="71"/>
    </row>
    <row r="353" spans="1:43" x14ac:dyDescent="0.25">
      <c r="A353" s="71"/>
      <c r="B353" s="8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row>
    <row r="354" spans="1:43" x14ac:dyDescent="0.25">
      <c r="A354" s="71"/>
      <c r="B354" s="8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row>
    <row r="355" spans="1:43" x14ac:dyDescent="0.25">
      <c r="A355" s="71"/>
      <c r="B355" s="8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row>
    <row r="356" spans="1:43" x14ac:dyDescent="0.25">
      <c r="A356" s="71"/>
      <c r="B356" s="8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row>
    <row r="357" spans="1:43" x14ac:dyDescent="0.25">
      <c r="A357" s="71"/>
      <c r="B357" s="8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row>
    <row r="358" spans="1:43" x14ac:dyDescent="0.25">
      <c r="A358" s="71"/>
      <c r="B358" s="8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row>
    <row r="359" spans="1:43" x14ac:dyDescent="0.25">
      <c r="A359" s="71"/>
      <c r="B359" s="8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row>
    <row r="360" spans="1:43" x14ac:dyDescent="0.25">
      <c r="A360" s="71"/>
      <c r="B360" s="8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row>
    <row r="361" spans="1:43" x14ac:dyDescent="0.25">
      <c r="A361" s="71"/>
      <c r="B361" s="8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row>
    <row r="362" spans="1:43" x14ac:dyDescent="0.25">
      <c r="A362" s="71"/>
      <c r="B362" s="8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row>
    <row r="363" spans="1:43" x14ac:dyDescent="0.25">
      <c r="A363" s="71"/>
      <c r="B363" s="8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row>
    <row r="364" spans="1:43" x14ac:dyDescent="0.25">
      <c r="A364" s="71"/>
      <c r="B364" s="8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row>
    <row r="365" spans="1:43" x14ac:dyDescent="0.25">
      <c r="A365" s="71"/>
      <c r="B365" s="8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row>
    <row r="366" spans="1:43" x14ac:dyDescent="0.25">
      <c r="A366" s="71"/>
      <c r="B366" s="8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row>
    <row r="367" spans="1:43" x14ac:dyDescent="0.25">
      <c r="A367" s="71"/>
      <c r="B367" s="8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row>
    <row r="368" spans="1:43" x14ac:dyDescent="0.25">
      <c r="A368" s="71"/>
      <c r="B368" s="8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row>
    <row r="369" spans="1:43" x14ac:dyDescent="0.25">
      <c r="A369" s="71"/>
      <c r="B369" s="8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row>
    <row r="370" spans="1:43" x14ac:dyDescent="0.25">
      <c r="A370" s="71"/>
      <c r="B370" s="8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row>
    <row r="371" spans="1:43" x14ac:dyDescent="0.25">
      <c r="A371" s="71"/>
      <c r="B371" s="8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row>
    <row r="372" spans="1:43" x14ac:dyDescent="0.25">
      <c r="A372" s="71"/>
      <c r="B372" s="8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row>
    <row r="373" spans="1:43" x14ac:dyDescent="0.25">
      <c r="A373" s="71"/>
      <c r="B373" s="8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row>
    <row r="374" spans="1:43" x14ac:dyDescent="0.25">
      <c r="A374" s="71"/>
      <c r="B374" s="8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row>
    <row r="375" spans="1:43" x14ac:dyDescent="0.25">
      <c r="A375" s="71"/>
      <c r="B375" s="8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row>
    <row r="376" spans="1:43" x14ac:dyDescent="0.25">
      <c r="A376" s="71"/>
      <c r="B376" s="8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row>
    <row r="377" spans="1:43" x14ac:dyDescent="0.25">
      <c r="A377" s="71"/>
      <c r="B377" s="8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row>
    <row r="378" spans="1:43" x14ac:dyDescent="0.25">
      <c r="A378" s="71"/>
      <c r="B378" s="8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row>
    <row r="379" spans="1:43" x14ac:dyDescent="0.25">
      <c r="A379" s="71"/>
      <c r="B379" s="8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row>
    <row r="380" spans="1:43" x14ac:dyDescent="0.25">
      <c r="A380" s="71"/>
      <c r="B380" s="8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row>
    <row r="381" spans="1:43" x14ac:dyDescent="0.25">
      <c r="A381" s="71"/>
      <c r="B381" s="8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row>
    <row r="382" spans="1:43" x14ac:dyDescent="0.25">
      <c r="A382" s="71"/>
      <c r="B382" s="8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row>
    <row r="383" spans="1:43" x14ac:dyDescent="0.25">
      <c r="A383" s="71"/>
      <c r="B383" s="8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c r="AN383" s="71"/>
      <c r="AO383" s="71"/>
      <c r="AP383" s="71"/>
      <c r="AQ383" s="71"/>
    </row>
    <row r="384" spans="1:43" x14ac:dyDescent="0.25">
      <c r="A384" s="71"/>
      <c r="B384" s="8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row>
    <row r="385" spans="1:43" x14ac:dyDescent="0.25">
      <c r="A385" s="71"/>
      <c r="B385" s="8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c r="AN385" s="71"/>
      <c r="AO385" s="71"/>
      <c r="AP385" s="71"/>
      <c r="AQ385" s="71"/>
    </row>
  </sheetData>
  <mergeCells count="1">
    <mergeCell ref="B33:K33"/>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5D825-C85C-46C2-8F2F-81FC0BDD6D56}">
  <dimension ref="A1:AQ385"/>
  <sheetViews>
    <sheetView workbookViewId="0">
      <selection activeCell="J25" sqref="J25"/>
    </sheetView>
  </sheetViews>
  <sheetFormatPr defaultRowHeight="15" x14ac:dyDescent="0.25"/>
  <cols>
    <col min="2" max="2" width="70" style="86" customWidth="1"/>
    <col min="3" max="9" width="9.85546875" customWidth="1"/>
    <col min="10" max="11" width="13.7109375" customWidth="1"/>
  </cols>
  <sheetData>
    <row r="1" spans="1:43" x14ac:dyDescent="0.25">
      <c r="A1" s="71"/>
      <c r="B1" s="8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x14ac:dyDescent="0.25">
      <c r="A2" s="71"/>
      <c r="B2" s="82" t="s">
        <v>187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row>
    <row r="3" spans="1:43" x14ac:dyDescent="0.25">
      <c r="A3" s="71"/>
      <c r="B3" s="8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row>
    <row r="4" spans="1:43" s="62" customFormat="1" ht="45" x14ac:dyDescent="0.25">
      <c r="A4" s="72"/>
      <c r="B4" s="73" t="s">
        <v>186</v>
      </c>
      <c r="C4" s="74" t="s">
        <v>180</v>
      </c>
      <c r="D4" s="74" t="s">
        <v>181</v>
      </c>
      <c r="E4" s="74" t="s">
        <v>42</v>
      </c>
      <c r="F4" s="74" t="s">
        <v>182</v>
      </c>
      <c r="G4" s="74" t="s">
        <v>183</v>
      </c>
      <c r="H4" s="74" t="s">
        <v>184</v>
      </c>
      <c r="I4" s="74" t="s">
        <v>185</v>
      </c>
      <c r="J4" s="74" t="s">
        <v>174</v>
      </c>
      <c r="K4" s="74" t="s">
        <v>173</v>
      </c>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row>
    <row r="5" spans="1:43" x14ac:dyDescent="0.25">
      <c r="A5" s="71"/>
      <c r="B5" s="84" t="s">
        <v>157</v>
      </c>
      <c r="C5" s="79"/>
      <c r="D5" s="79">
        <v>49081.209612742248</v>
      </c>
      <c r="E5" s="79">
        <v>58673.711729854062</v>
      </c>
      <c r="F5" s="79">
        <v>52159.351390003831</v>
      </c>
      <c r="G5" s="79">
        <v>53731.301822373214</v>
      </c>
      <c r="H5" s="79">
        <v>55737.918013916795</v>
      </c>
      <c r="I5" s="79">
        <v>57870.219901266129</v>
      </c>
      <c r="J5" s="75">
        <v>0.17907077592158838</v>
      </c>
      <c r="K5" s="75">
        <v>6.0016763777397841E-2</v>
      </c>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row>
    <row r="6" spans="1:43" x14ac:dyDescent="0.25">
      <c r="A6" s="71"/>
      <c r="B6" s="83" t="s">
        <v>158</v>
      </c>
      <c r="C6" s="80"/>
      <c r="D6" s="80">
        <v>16787</v>
      </c>
      <c r="E6" s="80">
        <v>17539.972071825003</v>
      </c>
      <c r="F6" s="80">
        <v>18307.226939745189</v>
      </c>
      <c r="G6" s="80">
        <v>19103.414277288342</v>
      </c>
      <c r="H6" s="80">
        <v>20072.907051116134</v>
      </c>
      <c r="I6" s="80">
        <v>21107.758322686484</v>
      </c>
      <c r="J6" s="77">
        <v>0.25738716403684303</v>
      </c>
      <c r="K6" s="77">
        <v>0.13042533124933708</v>
      </c>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row>
    <row r="7" spans="1:43" x14ac:dyDescent="0.25">
      <c r="A7" s="71"/>
      <c r="B7" s="83" t="s">
        <v>159</v>
      </c>
      <c r="C7" s="80"/>
      <c r="D7" s="80">
        <v>32294.209612742248</v>
      </c>
      <c r="E7" s="80">
        <v>33280.764658046697</v>
      </c>
      <c r="F7" s="80">
        <v>33852.124450258641</v>
      </c>
      <c r="G7" s="80">
        <v>34627.887545084872</v>
      </c>
      <c r="H7" s="80">
        <v>35665.010962800661</v>
      </c>
      <c r="I7" s="80">
        <v>36762.461578579649</v>
      </c>
      <c r="J7" s="77">
        <v>0.1383607779666598</v>
      </c>
      <c r="K7" s="77">
        <v>2.3417366042483678E-2</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row>
    <row r="8" spans="1:43" x14ac:dyDescent="0.25">
      <c r="A8" s="71"/>
      <c r="B8" s="83" t="s">
        <v>160</v>
      </c>
      <c r="C8" s="80"/>
      <c r="D8" s="80">
        <v>0</v>
      </c>
      <c r="E8" s="80">
        <v>4998.1749999823578</v>
      </c>
      <c r="F8" s="80">
        <v>0</v>
      </c>
      <c r="G8" s="80">
        <v>0</v>
      </c>
      <c r="H8" s="80">
        <v>0</v>
      </c>
      <c r="I8" s="80">
        <v>0</v>
      </c>
      <c r="J8" s="77"/>
      <c r="K8" s="77"/>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row>
    <row r="9" spans="1:43" x14ac:dyDescent="0.25">
      <c r="A9" s="71"/>
      <c r="B9" s="83" t="s">
        <v>161</v>
      </c>
      <c r="C9" s="80"/>
      <c r="D9" s="80">
        <v>0</v>
      </c>
      <c r="E9" s="80">
        <v>2854.7999999999997</v>
      </c>
      <c r="F9" s="80">
        <v>0</v>
      </c>
      <c r="G9" s="80">
        <v>0</v>
      </c>
      <c r="H9" s="80">
        <v>0</v>
      </c>
      <c r="I9" s="80">
        <v>0</v>
      </c>
      <c r="J9" s="77"/>
      <c r="K9" s="77"/>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row>
    <row r="10" spans="1:43" x14ac:dyDescent="0.25">
      <c r="A10" s="71"/>
      <c r="B10" s="83"/>
      <c r="C10" s="80"/>
      <c r="D10" s="80"/>
      <c r="E10" s="80"/>
      <c r="F10" s="80"/>
      <c r="G10" s="80"/>
      <c r="H10" s="80"/>
      <c r="I10" s="80"/>
      <c r="J10" s="77"/>
      <c r="K10" s="77"/>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row>
    <row r="11" spans="1:43" x14ac:dyDescent="0.25">
      <c r="A11" s="71"/>
      <c r="B11" s="84" t="s">
        <v>162</v>
      </c>
      <c r="C11" s="79"/>
      <c r="D11" s="79">
        <v>49081.209612742248</v>
      </c>
      <c r="E11" s="79">
        <v>57612.436236439295</v>
      </c>
      <c r="F11" s="79">
        <v>52507.509977488531</v>
      </c>
      <c r="G11" s="79">
        <v>54057.266858268769</v>
      </c>
      <c r="H11" s="79">
        <v>55417.197439867261</v>
      </c>
      <c r="I11" s="79">
        <v>57453.199378256089</v>
      </c>
      <c r="J11" s="75">
        <v>0.17057423465252874</v>
      </c>
      <c r="K11" s="75">
        <v>5.237814159859755E-2</v>
      </c>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row>
    <row r="12" spans="1:43" x14ac:dyDescent="0.25">
      <c r="A12" s="71"/>
      <c r="B12" s="83" t="s">
        <v>163</v>
      </c>
      <c r="C12" s="80"/>
      <c r="D12" s="80">
        <v>26496.765316204201</v>
      </c>
      <c r="E12" s="80">
        <v>27910.286845885144</v>
      </c>
      <c r="F12" s="80">
        <v>28497.574777523372</v>
      </c>
      <c r="G12" s="80">
        <v>29437.42658276184</v>
      </c>
      <c r="H12" s="80">
        <v>30329.80220938204</v>
      </c>
      <c r="I12" s="80">
        <v>31424.825403179875</v>
      </c>
      <c r="J12" s="77">
        <v>0.18598723384404581</v>
      </c>
      <c r="K12" s="77">
        <v>6.6234847961559984E-2</v>
      </c>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row>
    <row r="13" spans="1:43" x14ac:dyDescent="0.25">
      <c r="A13" s="71"/>
      <c r="B13" s="83" t="s">
        <v>164</v>
      </c>
      <c r="C13" s="80"/>
      <c r="D13" s="80">
        <v>14834.544296538046</v>
      </c>
      <c r="E13" s="80">
        <v>14004.144118493612</v>
      </c>
      <c r="F13" s="80">
        <v>14144.87948961507</v>
      </c>
      <c r="G13" s="80">
        <v>14545.733024460424</v>
      </c>
      <c r="H13" s="80">
        <v>14808.487293687784</v>
      </c>
      <c r="I13" s="80">
        <v>15540.42574730468</v>
      </c>
      <c r="J13" s="77">
        <v>4.7583628904014574E-2</v>
      </c>
      <c r="K13" s="77">
        <v>-5.8193765146067333E-2</v>
      </c>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row>
    <row r="14" spans="1:43" x14ac:dyDescent="0.25">
      <c r="A14" s="71"/>
      <c r="B14" s="83" t="s">
        <v>165</v>
      </c>
      <c r="C14" s="80"/>
      <c r="D14" s="80">
        <v>511</v>
      </c>
      <c r="E14" s="80">
        <v>1444</v>
      </c>
      <c r="F14" s="80">
        <v>1445.8842132463333</v>
      </c>
      <c r="G14" s="80">
        <v>1476.5241134478749</v>
      </c>
      <c r="H14" s="80">
        <v>1506.5409817843217</v>
      </c>
      <c r="I14" s="80">
        <v>1537.1792331562601</v>
      </c>
      <c r="J14" s="77">
        <v>0.11287059295209523</v>
      </c>
      <c r="K14" s="77">
        <v>5.0099496534761201E-4</v>
      </c>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row>
    <row r="15" spans="1:43" x14ac:dyDescent="0.25">
      <c r="A15" s="71"/>
      <c r="B15" s="83" t="s">
        <v>166</v>
      </c>
      <c r="C15" s="80"/>
      <c r="D15" s="80">
        <v>2487</v>
      </c>
      <c r="E15" s="80">
        <v>3487</v>
      </c>
      <c r="F15" s="80">
        <v>3491.5500357271221</v>
      </c>
      <c r="G15" s="80">
        <v>3565.5398778343074</v>
      </c>
      <c r="H15" s="80">
        <v>3638.025210167541</v>
      </c>
      <c r="I15" s="80">
        <v>3712.0110706481155</v>
      </c>
      <c r="J15" s="77">
        <v>0.49256577026462223</v>
      </c>
      <c r="K15" s="77">
        <v>0.3418573081706513</v>
      </c>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row>
    <row r="16" spans="1:43" x14ac:dyDescent="0.25">
      <c r="A16" s="71"/>
      <c r="B16" s="83" t="s">
        <v>167</v>
      </c>
      <c r="C16" s="80"/>
      <c r="D16" s="80">
        <v>3134</v>
      </c>
      <c r="E16" s="80">
        <v>3279</v>
      </c>
      <c r="F16" s="80">
        <v>3283.2786255088135</v>
      </c>
      <c r="G16" s="80">
        <v>3352.8549639858597</v>
      </c>
      <c r="H16" s="80">
        <v>3421.0165368911289</v>
      </c>
      <c r="I16" s="80">
        <v>3490.5891312461058</v>
      </c>
      <c r="J16" s="77">
        <v>0.11378083319914034</v>
      </c>
      <c r="K16" s="77">
        <v>1.3193257565409233E-3</v>
      </c>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row>
    <row r="17" spans="1:43" x14ac:dyDescent="0.25">
      <c r="A17" s="71"/>
      <c r="B17" s="83" t="s">
        <v>168</v>
      </c>
      <c r="C17" s="80"/>
      <c r="D17" s="80">
        <v>1617.9</v>
      </c>
      <c r="E17" s="80">
        <v>7488.0052720605381</v>
      </c>
      <c r="F17" s="80">
        <v>1644.3428358678175</v>
      </c>
      <c r="G17" s="80">
        <v>1679.1882957784628</v>
      </c>
      <c r="H17" s="80">
        <v>1713.3252079544411</v>
      </c>
      <c r="I17" s="80">
        <v>1748.1687927210596</v>
      </c>
      <c r="J17" s="77">
        <v>8.051720917303884E-2</v>
      </c>
      <c r="K17" s="77">
        <v>-2.8585578861331729E-2</v>
      </c>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row>
    <row r="18" spans="1:43" x14ac:dyDescent="0.25">
      <c r="A18" s="71"/>
      <c r="B18" s="83"/>
      <c r="C18" s="80"/>
      <c r="D18" s="80"/>
      <c r="E18" s="80"/>
      <c r="F18" s="80"/>
      <c r="G18" s="80"/>
      <c r="H18" s="80"/>
      <c r="I18" s="80"/>
      <c r="J18" s="76"/>
      <c r="K18" s="76"/>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row>
    <row r="19" spans="1:43" x14ac:dyDescent="0.25">
      <c r="A19" s="71"/>
      <c r="B19" s="84" t="s">
        <v>169</v>
      </c>
      <c r="C19" s="79"/>
      <c r="D19" s="79"/>
      <c r="E19" s="79"/>
      <c r="F19" s="79">
        <v>-348.15858748470055</v>
      </c>
      <c r="G19" s="79">
        <v>-325.96503589555505</v>
      </c>
      <c r="H19" s="79">
        <v>320.72057404953375</v>
      </c>
      <c r="I19" s="79">
        <v>417.02052301004005</v>
      </c>
      <c r="J19" s="78"/>
      <c r="K19" s="78"/>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row>
    <row r="20" spans="1:43" x14ac:dyDescent="0.25">
      <c r="A20" s="71"/>
      <c r="B20" s="83"/>
      <c r="C20" s="80"/>
      <c r="D20" s="80"/>
      <c r="E20" s="80"/>
      <c r="F20" s="80"/>
      <c r="G20" s="80"/>
      <c r="H20" s="80"/>
      <c r="I20" s="80"/>
      <c r="J20" s="78"/>
      <c r="K20" s="78"/>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row>
    <row r="21" spans="1:43" x14ac:dyDescent="0.25">
      <c r="A21" s="71"/>
      <c r="B21" s="83" t="s">
        <v>176</v>
      </c>
      <c r="C21" s="80">
        <v>1155.9991170000001</v>
      </c>
      <c r="D21" s="80">
        <v>1207.2630885224553</v>
      </c>
      <c r="E21" s="80">
        <v>1261.4142405450089</v>
      </c>
      <c r="F21" s="80">
        <v>1307.8419656261151</v>
      </c>
      <c r="G21" s="80">
        <v>1355.9785136988467</v>
      </c>
      <c r="H21" s="80">
        <v>1420.6277278641267</v>
      </c>
      <c r="I21" s="80">
        <v>1490.3613019387406</v>
      </c>
      <c r="J21" s="78"/>
      <c r="K21" s="78"/>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row>
    <row r="22" spans="1:43" x14ac:dyDescent="0.25">
      <c r="A22" s="71"/>
      <c r="B22" s="83" t="s">
        <v>177</v>
      </c>
      <c r="C22" s="80">
        <v>1341.203874</v>
      </c>
      <c r="D22" s="80">
        <v>1400.6809412325201</v>
      </c>
      <c r="E22" s="80">
        <v>1463.507749494011</v>
      </c>
      <c r="F22" s="80">
        <v>1517.3737462963138</v>
      </c>
      <c r="G22" s="80">
        <v>1573.2223397828561</v>
      </c>
      <c r="H22" s="80">
        <v>1648.2291241431674</v>
      </c>
      <c r="I22" s="80">
        <v>1729.134843119368</v>
      </c>
      <c r="J22" s="78"/>
      <c r="K22" s="78"/>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row>
    <row r="23" spans="1:43" x14ac:dyDescent="0.25">
      <c r="A23" s="71"/>
      <c r="B23" s="83"/>
      <c r="C23" s="80"/>
      <c r="D23" s="80"/>
      <c r="E23" s="80"/>
      <c r="F23" s="80"/>
      <c r="G23" s="80"/>
      <c r="H23" s="80"/>
      <c r="I23" s="80"/>
      <c r="J23" s="76"/>
      <c r="K23" s="76"/>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row>
    <row r="24" spans="1:43" x14ac:dyDescent="0.25">
      <c r="A24" s="71"/>
      <c r="B24" s="83" t="s">
        <v>179</v>
      </c>
      <c r="C24" s="80"/>
      <c r="D24" s="80"/>
      <c r="E24" s="80"/>
      <c r="F24" s="80">
        <v>959.68337814141455</v>
      </c>
      <c r="G24" s="80">
        <v>1030.0134778032916</v>
      </c>
      <c r="H24" s="80">
        <v>1741.3483019136604</v>
      </c>
      <c r="I24" s="80">
        <v>1907.3818249487806</v>
      </c>
      <c r="J24" s="78"/>
      <c r="K24" s="78"/>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row>
    <row r="25" spans="1:43" x14ac:dyDescent="0.25">
      <c r="A25" s="71"/>
      <c r="B25" s="83" t="s">
        <v>178</v>
      </c>
      <c r="C25" s="80"/>
      <c r="D25" s="80"/>
      <c r="E25" s="80"/>
      <c r="F25" s="80">
        <v>1169.2151588116133</v>
      </c>
      <c r="G25" s="80">
        <v>1247.2573038873011</v>
      </c>
      <c r="H25" s="80">
        <v>1968.9496981927011</v>
      </c>
      <c r="I25" s="80">
        <v>2146.1553661294083</v>
      </c>
      <c r="J25" s="78"/>
      <c r="K25" s="78"/>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row>
    <row r="26" spans="1:43" x14ac:dyDescent="0.25">
      <c r="A26" s="71"/>
      <c r="B26" s="83"/>
      <c r="C26" s="80"/>
      <c r="D26" s="80"/>
      <c r="E26" s="80"/>
      <c r="F26" s="80"/>
      <c r="G26" s="80"/>
      <c r="H26" s="80"/>
      <c r="I26" s="80"/>
      <c r="J26" s="76"/>
      <c r="K26" s="76"/>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row>
    <row r="27" spans="1:43" x14ac:dyDescent="0.25">
      <c r="A27" s="71"/>
      <c r="B27" s="85" t="s">
        <v>170</v>
      </c>
      <c r="C27" s="80"/>
      <c r="D27" s="80"/>
      <c r="E27" s="80"/>
      <c r="F27" s="80"/>
      <c r="G27" s="80"/>
      <c r="H27" s="80"/>
      <c r="I27" s="80"/>
      <c r="J27" s="78"/>
      <c r="K27" s="78"/>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row>
    <row r="28" spans="1:43" x14ac:dyDescent="0.25">
      <c r="A28" s="71"/>
      <c r="B28" s="83" t="s">
        <v>171</v>
      </c>
      <c r="C28" s="80"/>
      <c r="D28" s="80"/>
      <c r="E28" s="80"/>
      <c r="F28" s="80">
        <v>-347.70488239797686</v>
      </c>
      <c r="G28" s="80">
        <v>-318.78484580522786</v>
      </c>
      <c r="H28" s="80">
        <v>307.40651235322832</v>
      </c>
      <c r="I28" s="80">
        <v>391.74197922909639</v>
      </c>
      <c r="J28" s="78"/>
      <c r="K28" s="78"/>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row>
    <row r="29" spans="1:43" x14ac:dyDescent="0.25">
      <c r="A29" s="71"/>
      <c r="B29" s="83" t="s">
        <v>179</v>
      </c>
      <c r="C29" s="80"/>
      <c r="D29" s="80"/>
      <c r="E29" s="80"/>
      <c r="F29" s="80">
        <v>958.43276061836957</v>
      </c>
      <c r="G29" s="80">
        <v>1007.3248708921002</v>
      </c>
      <c r="H29" s="80">
        <v>1669.059772264002</v>
      </c>
      <c r="I29" s="80">
        <v>1791.7620117536801</v>
      </c>
      <c r="J29" s="78"/>
      <c r="K29" s="78"/>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row>
    <row r="30" spans="1:43" x14ac:dyDescent="0.25">
      <c r="A30" s="71"/>
      <c r="B30" s="83" t="s">
        <v>178</v>
      </c>
      <c r="C30" s="80"/>
      <c r="D30" s="80"/>
      <c r="E30" s="80"/>
      <c r="F30" s="80">
        <v>1167.6914886104564</v>
      </c>
      <c r="G30" s="80">
        <v>1219.7833617546569</v>
      </c>
      <c r="H30" s="80">
        <v>1887.2127599362523</v>
      </c>
      <c r="I30" s="80">
        <v>2016.0618110405062</v>
      </c>
      <c r="J30" s="78"/>
      <c r="K30" s="78"/>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row>
    <row r="31" spans="1:43" x14ac:dyDescent="0.25">
      <c r="A31" s="71"/>
      <c r="B31" s="8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row>
    <row r="32" spans="1:43" x14ac:dyDescent="0.25">
      <c r="A32" s="71"/>
      <c r="B32" s="8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35.25" customHeight="1" x14ac:dyDescent="0.25">
      <c r="A33" s="71"/>
      <c r="B33" s="131" t="s">
        <v>175</v>
      </c>
      <c r="C33" s="131"/>
      <c r="D33" s="131"/>
      <c r="E33" s="131"/>
      <c r="F33" s="131"/>
      <c r="G33" s="131"/>
      <c r="H33" s="131"/>
      <c r="I33" s="131"/>
      <c r="J33" s="131"/>
      <c r="K33" s="13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row>
    <row r="34" spans="1:43" x14ac:dyDescent="0.25">
      <c r="A34" s="71"/>
      <c r="B34" s="88" t="s">
        <v>188</v>
      </c>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row>
    <row r="35" spans="1:43" x14ac:dyDescent="0.25">
      <c r="A35" s="71"/>
      <c r="B35" s="81" t="s">
        <v>189</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row>
    <row r="36" spans="1:43" x14ac:dyDescent="0.25">
      <c r="A36" s="71"/>
      <c r="B36" s="8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row>
    <row r="37" spans="1:43" x14ac:dyDescent="0.25">
      <c r="A37" s="71"/>
      <c r="B37" s="8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row>
    <row r="38" spans="1:43" x14ac:dyDescent="0.25">
      <c r="A38" s="71"/>
      <c r="B38" s="8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row>
    <row r="39" spans="1:43" x14ac:dyDescent="0.25">
      <c r="A39" s="71"/>
      <c r="B39" s="8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row>
    <row r="40" spans="1:43" x14ac:dyDescent="0.25">
      <c r="A40" s="71"/>
      <c r="B40" s="8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row>
    <row r="41" spans="1:43" x14ac:dyDescent="0.25">
      <c r="A41" s="71"/>
      <c r="B41" s="8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row>
    <row r="42" spans="1:43" x14ac:dyDescent="0.25">
      <c r="A42" s="71"/>
      <c r="B42" s="8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row>
    <row r="43" spans="1:43" x14ac:dyDescent="0.25">
      <c r="A43" s="71"/>
      <c r="B43" s="8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row>
    <row r="44" spans="1:43" x14ac:dyDescent="0.25">
      <c r="A44" s="71"/>
      <c r="B44" s="8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row>
    <row r="45" spans="1:43" x14ac:dyDescent="0.25">
      <c r="A45" s="71"/>
      <c r="B45" s="8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row>
    <row r="46" spans="1:43" x14ac:dyDescent="0.25">
      <c r="A46" s="71"/>
      <c r="B46" s="8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row>
    <row r="47" spans="1:43" x14ac:dyDescent="0.25">
      <c r="A47" s="71"/>
      <c r="B47" s="8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row>
    <row r="48" spans="1:43" x14ac:dyDescent="0.25">
      <c r="A48" s="71"/>
      <c r="B48" s="8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row>
    <row r="49" spans="1:43" x14ac:dyDescent="0.25">
      <c r="A49" s="71"/>
      <c r="B49" s="8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row>
    <row r="50" spans="1:43" x14ac:dyDescent="0.25">
      <c r="A50" s="71"/>
      <c r="B50" s="8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row>
    <row r="51" spans="1:43" x14ac:dyDescent="0.25">
      <c r="A51" s="71"/>
      <c r="B51" s="8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row>
    <row r="52" spans="1:43" x14ac:dyDescent="0.25">
      <c r="A52" s="71"/>
      <c r="B52" s="8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row>
    <row r="53" spans="1:43" x14ac:dyDescent="0.25">
      <c r="A53" s="71"/>
      <c r="B53" s="8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row>
    <row r="54" spans="1:43" x14ac:dyDescent="0.25">
      <c r="A54" s="71"/>
      <c r="B54" s="8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row>
    <row r="55" spans="1:43" x14ac:dyDescent="0.25">
      <c r="A55" s="71"/>
      <c r="B55" s="8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row>
    <row r="56" spans="1:43" x14ac:dyDescent="0.25">
      <c r="A56" s="71"/>
      <c r="B56" s="8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row>
    <row r="57" spans="1:43" x14ac:dyDescent="0.25">
      <c r="A57" s="71"/>
      <c r="B57" s="8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x14ac:dyDescent="0.25">
      <c r="A58" s="71"/>
      <c r="B58" s="8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row>
    <row r="59" spans="1:43" x14ac:dyDescent="0.25">
      <c r="A59" s="71"/>
      <c r="B59" s="8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row>
    <row r="60" spans="1:43" x14ac:dyDescent="0.25">
      <c r="A60" s="71"/>
      <c r="B60" s="8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row>
    <row r="61" spans="1:43" x14ac:dyDescent="0.25">
      <c r="A61" s="71"/>
      <c r="B61" s="8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row>
    <row r="62" spans="1:43" x14ac:dyDescent="0.25">
      <c r="A62" s="71"/>
      <c r="B62" s="8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row>
    <row r="63" spans="1:43" x14ac:dyDescent="0.25">
      <c r="A63" s="71"/>
      <c r="B63" s="8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row>
    <row r="64" spans="1:43" x14ac:dyDescent="0.25">
      <c r="A64" s="71"/>
      <c r="B64" s="8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row>
    <row r="65" spans="1:43" x14ac:dyDescent="0.25">
      <c r="A65" s="71"/>
      <c r="B65" s="8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row>
    <row r="66" spans="1:43" x14ac:dyDescent="0.25">
      <c r="A66" s="71"/>
      <c r="B66" s="8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row>
    <row r="67" spans="1:43" x14ac:dyDescent="0.25">
      <c r="A67" s="71"/>
      <c r="B67" s="8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row>
    <row r="68" spans="1:43" x14ac:dyDescent="0.25">
      <c r="A68" s="71"/>
      <c r="B68" s="8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row>
    <row r="69" spans="1:43" x14ac:dyDescent="0.25">
      <c r="A69" s="71"/>
      <c r="B69" s="8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row>
    <row r="70" spans="1:43" x14ac:dyDescent="0.25">
      <c r="A70" s="71"/>
      <c r="B70" s="8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row>
    <row r="71" spans="1:43" x14ac:dyDescent="0.25">
      <c r="A71" s="71"/>
      <c r="B71" s="8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row>
    <row r="72" spans="1:43" x14ac:dyDescent="0.25">
      <c r="A72" s="71"/>
      <c r="B72" s="8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row>
    <row r="73" spans="1:43" x14ac:dyDescent="0.25">
      <c r="A73" s="71"/>
      <c r="B73" s="8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row>
    <row r="74" spans="1:43" x14ac:dyDescent="0.25">
      <c r="A74" s="71"/>
      <c r="B74" s="8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row>
    <row r="75" spans="1:43" x14ac:dyDescent="0.25">
      <c r="A75" s="71"/>
      <c r="B75" s="8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row>
    <row r="76" spans="1:43" x14ac:dyDescent="0.25">
      <c r="A76" s="71"/>
      <c r="B76" s="8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row>
    <row r="77" spans="1:43" x14ac:dyDescent="0.25">
      <c r="A77" s="71"/>
      <c r="B77" s="8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row>
    <row r="78" spans="1:43" x14ac:dyDescent="0.25">
      <c r="A78" s="71"/>
      <c r="B78" s="8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row>
    <row r="79" spans="1:43" x14ac:dyDescent="0.25">
      <c r="A79" s="71"/>
      <c r="B79" s="8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row>
    <row r="80" spans="1:43" x14ac:dyDescent="0.25">
      <c r="A80" s="71"/>
      <c r="B80" s="8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x14ac:dyDescent="0.25">
      <c r="A81" s="71"/>
      <c r="B81" s="8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row>
    <row r="82" spans="1:43" x14ac:dyDescent="0.25">
      <c r="A82" s="71"/>
      <c r="B82" s="8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row>
    <row r="83" spans="1:43" x14ac:dyDescent="0.25">
      <c r="A83" s="71"/>
      <c r="B83" s="8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row>
    <row r="84" spans="1:43" x14ac:dyDescent="0.25">
      <c r="A84" s="71"/>
      <c r="B84" s="8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row>
    <row r="85" spans="1:43" x14ac:dyDescent="0.25">
      <c r="A85" s="71"/>
      <c r="B85" s="8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row>
    <row r="86" spans="1:43" x14ac:dyDescent="0.25">
      <c r="A86" s="71"/>
      <c r="B86" s="8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row>
    <row r="87" spans="1:43" x14ac:dyDescent="0.25">
      <c r="A87" s="71"/>
      <c r="B87" s="8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row>
    <row r="88" spans="1:43" x14ac:dyDescent="0.25">
      <c r="A88" s="71"/>
      <c r="B88" s="8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row>
    <row r="89" spans="1:43" x14ac:dyDescent="0.25">
      <c r="A89" s="71"/>
      <c r="B89" s="8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row>
    <row r="90" spans="1:43" x14ac:dyDescent="0.25">
      <c r="A90" s="71"/>
      <c r="B90" s="8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row>
    <row r="91" spans="1:43" x14ac:dyDescent="0.25">
      <c r="A91" s="71"/>
      <c r="B91" s="8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row>
    <row r="92" spans="1:43" x14ac:dyDescent="0.25">
      <c r="A92" s="71"/>
      <c r="B92" s="8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row>
    <row r="93" spans="1:43" x14ac:dyDescent="0.25">
      <c r="A93" s="71"/>
      <c r="B93" s="8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row>
    <row r="94" spans="1:43" x14ac:dyDescent="0.25">
      <c r="A94" s="71"/>
      <c r="B94" s="8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row>
    <row r="95" spans="1:43" x14ac:dyDescent="0.25">
      <c r="A95" s="71"/>
      <c r="B95" s="8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row>
    <row r="96" spans="1:43" x14ac:dyDescent="0.25">
      <c r="A96" s="71"/>
      <c r="B96" s="8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row>
    <row r="97" spans="1:43" x14ac:dyDescent="0.25">
      <c r="A97" s="71"/>
      <c r="B97" s="8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row>
    <row r="98" spans="1:43" x14ac:dyDescent="0.25">
      <c r="A98" s="71"/>
      <c r="B98" s="8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row>
    <row r="99" spans="1:43" x14ac:dyDescent="0.25">
      <c r="A99" s="71"/>
      <c r="B99" s="8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row>
    <row r="100" spans="1:43" x14ac:dyDescent="0.25">
      <c r="A100" s="71"/>
      <c r="B100" s="8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row>
    <row r="101" spans="1:43" x14ac:dyDescent="0.25">
      <c r="A101" s="71"/>
      <c r="B101" s="8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row>
    <row r="102" spans="1:43" x14ac:dyDescent="0.25">
      <c r="A102" s="71"/>
      <c r="B102" s="8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row>
    <row r="103" spans="1:43" x14ac:dyDescent="0.25">
      <c r="A103" s="71"/>
      <c r="B103" s="8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row>
    <row r="104" spans="1:43" x14ac:dyDescent="0.25">
      <c r="A104" s="71"/>
      <c r="B104" s="8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row>
    <row r="105" spans="1:43" x14ac:dyDescent="0.25">
      <c r="A105" s="71"/>
      <c r="B105" s="8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row>
    <row r="106" spans="1:43" x14ac:dyDescent="0.25">
      <c r="A106" s="71"/>
      <c r="B106" s="8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row>
    <row r="107" spans="1:43" x14ac:dyDescent="0.25">
      <c r="A107" s="71"/>
      <c r="B107" s="8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row>
    <row r="108" spans="1:43" x14ac:dyDescent="0.25">
      <c r="A108" s="71"/>
      <c r="B108" s="8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row>
    <row r="109" spans="1:43" x14ac:dyDescent="0.25">
      <c r="A109" s="71"/>
      <c r="B109" s="8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row>
    <row r="110" spans="1:43" x14ac:dyDescent="0.25">
      <c r="A110" s="71"/>
      <c r="B110" s="8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row>
    <row r="111" spans="1:43" x14ac:dyDescent="0.25">
      <c r="A111" s="71"/>
      <c r="B111" s="8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row>
    <row r="112" spans="1:43" x14ac:dyDescent="0.25">
      <c r="A112" s="71"/>
      <c r="B112" s="8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row>
    <row r="113" spans="1:43" x14ac:dyDescent="0.25">
      <c r="A113" s="71"/>
      <c r="B113" s="8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row>
    <row r="114" spans="1:43" x14ac:dyDescent="0.25">
      <c r="A114" s="71"/>
      <c r="B114" s="8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row>
    <row r="115" spans="1:43" x14ac:dyDescent="0.25">
      <c r="A115" s="71"/>
      <c r="B115" s="8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row>
    <row r="116" spans="1:43" x14ac:dyDescent="0.25">
      <c r="A116" s="71"/>
      <c r="B116" s="8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row>
    <row r="117" spans="1:43" x14ac:dyDescent="0.25">
      <c r="A117" s="71"/>
      <c r="B117" s="8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row>
    <row r="118" spans="1:43" x14ac:dyDescent="0.25">
      <c r="A118" s="71"/>
      <c r="B118" s="8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row>
    <row r="119" spans="1:43" x14ac:dyDescent="0.25">
      <c r="A119" s="71"/>
      <c r="B119" s="8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row>
    <row r="120" spans="1:43" x14ac:dyDescent="0.25">
      <c r="A120" s="71"/>
      <c r="B120" s="8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row>
    <row r="121" spans="1:43" x14ac:dyDescent="0.25">
      <c r="A121" s="71"/>
      <c r="B121" s="8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row>
    <row r="122" spans="1:43" x14ac:dyDescent="0.25">
      <c r="A122" s="71"/>
      <c r="B122" s="8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row>
    <row r="123" spans="1:43" x14ac:dyDescent="0.25">
      <c r="A123" s="71"/>
      <c r="B123" s="8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row>
    <row r="124" spans="1:43" x14ac:dyDescent="0.25">
      <c r="A124" s="71"/>
      <c r="B124" s="8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row>
    <row r="125" spans="1:43" x14ac:dyDescent="0.25">
      <c r="A125" s="71"/>
      <c r="B125" s="8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row>
    <row r="126" spans="1:43" x14ac:dyDescent="0.25">
      <c r="A126" s="71"/>
      <c r="B126" s="8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row>
    <row r="127" spans="1:43" x14ac:dyDescent="0.25">
      <c r="A127" s="71"/>
      <c r="B127" s="8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row>
    <row r="128" spans="1:43" x14ac:dyDescent="0.25">
      <c r="A128" s="71"/>
      <c r="B128" s="8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row>
    <row r="129" spans="1:43" x14ac:dyDescent="0.25">
      <c r="A129" s="71"/>
      <c r="B129" s="8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row>
    <row r="130" spans="1:43" x14ac:dyDescent="0.25">
      <c r="A130" s="71"/>
      <c r="B130" s="8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row>
    <row r="131" spans="1:43" x14ac:dyDescent="0.25">
      <c r="A131" s="71"/>
      <c r="B131" s="8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row>
    <row r="132" spans="1:43" x14ac:dyDescent="0.25">
      <c r="A132" s="71"/>
      <c r="B132" s="8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row>
    <row r="133" spans="1:43" x14ac:dyDescent="0.25">
      <c r="A133" s="71"/>
      <c r="B133" s="8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row>
    <row r="134" spans="1:43" x14ac:dyDescent="0.25">
      <c r="A134" s="71"/>
      <c r="B134" s="8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row>
    <row r="135" spans="1:43" x14ac:dyDescent="0.25">
      <c r="A135" s="71"/>
      <c r="B135" s="8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row>
    <row r="136" spans="1:43" x14ac:dyDescent="0.25">
      <c r="A136" s="71"/>
      <c r="B136" s="8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row>
    <row r="137" spans="1:43" x14ac:dyDescent="0.25">
      <c r="A137" s="71"/>
      <c r="B137" s="8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row>
    <row r="138" spans="1:43" x14ac:dyDescent="0.25">
      <c r="A138" s="71"/>
      <c r="B138" s="8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row>
    <row r="139" spans="1:43" x14ac:dyDescent="0.25">
      <c r="A139" s="71"/>
      <c r="B139" s="8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row>
    <row r="140" spans="1:43" x14ac:dyDescent="0.25">
      <c r="A140" s="71"/>
      <c r="B140" s="8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row>
    <row r="141" spans="1:43" x14ac:dyDescent="0.25">
      <c r="A141" s="71"/>
      <c r="B141" s="8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row>
    <row r="142" spans="1:43" x14ac:dyDescent="0.25">
      <c r="A142" s="71"/>
      <c r="B142" s="8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row>
    <row r="143" spans="1:43" x14ac:dyDescent="0.25">
      <c r="A143" s="71"/>
      <c r="B143" s="8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row>
    <row r="144" spans="1:43" x14ac:dyDescent="0.25">
      <c r="A144" s="71"/>
      <c r="B144" s="8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row>
    <row r="145" spans="1:43" x14ac:dyDescent="0.25">
      <c r="A145" s="71"/>
      <c r="B145" s="8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row>
    <row r="146" spans="1:43" x14ac:dyDescent="0.25">
      <c r="A146" s="71"/>
      <c r="B146" s="8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row>
    <row r="147" spans="1:43" x14ac:dyDescent="0.25">
      <c r="A147" s="71"/>
      <c r="B147" s="8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row>
    <row r="148" spans="1:43" x14ac:dyDescent="0.25">
      <c r="A148" s="71"/>
      <c r="B148" s="8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row>
    <row r="149" spans="1:43" x14ac:dyDescent="0.25">
      <c r="A149" s="71"/>
      <c r="B149" s="8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row>
    <row r="150" spans="1:43" x14ac:dyDescent="0.25">
      <c r="A150" s="71"/>
      <c r="B150" s="8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row>
    <row r="151" spans="1:43" x14ac:dyDescent="0.25">
      <c r="A151" s="71"/>
      <c r="B151" s="8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row>
    <row r="152" spans="1:43" x14ac:dyDescent="0.25">
      <c r="A152" s="71"/>
      <c r="B152" s="8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row>
    <row r="153" spans="1:43" x14ac:dyDescent="0.25">
      <c r="A153" s="71"/>
      <c r="B153" s="8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row>
    <row r="154" spans="1:43" x14ac:dyDescent="0.25">
      <c r="A154" s="71"/>
      <c r="B154" s="8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row>
    <row r="155" spans="1:43" x14ac:dyDescent="0.25">
      <c r="A155" s="71"/>
      <c r="B155" s="8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row>
    <row r="156" spans="1:43" x14ac:dyDescent="0.25">
      <c r="A156" s="71"/>
      <c r="B156" s="8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row>
    <row r="157" spans="1:43" x14ac:dyDescent="0.25">
      <c r="A157" s="71"/>
      <c r="B157" s="8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row>
    <row r="158" spans="1:43" x14ac:dyDescent="0.25">
      <c r="A158" s="71"/>
      <c r="B158" s="8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row>
    <row r="159" spans="1:43" x14ac:dyDescent="0.25">
      <c r="A159" s="71"/>
      <c r="B159" s="8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row>
    <row r="160" spans="1:43" x14ac:dyDescent="0.25">
      <c r="A160" s="71"/>
      <c r="B160" s="8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row>
    <row r="161" spans="1:43" x14ac:dyDescent="0.25">
      <c r="A161" s="71"/>
      <c r="B161" s="8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row>
    <row r="162" spans="1:43" x14ac:dyDescent="0.25">
      <c r="A162" s="71"/>
      <c r="B162" s="8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row>
    <row r="163" spans="1:43" x14ac:dyDescent="0.25">
      <c r="A163" s="71"/>
      <c r="B163" s="8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row>
    <row r="164" spans="1:43" x14ac:dyDescent="0.25">
      <c r="A164" s="71"/>
      <c r="B164" s="8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row>
    <row r="165" spans="1:43" x14ac:dyDescent="0.25">
      <c r="A165" s="71"/>
      <c r="B165" s="8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row>
    <row r="166" spans="1:43" x14ac:dyDescent="0.25">
      <c r="A166" s="71"/>
      <c r="B166" s="8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row>
    <row r="167" spans="1:43" x14ac:dyDescent="0.25">
      <c r="A167" s="71"/>
      <c r="B167" s="8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row>
    <row r="168" spans="1:43" x14ac:dyDescent="0.25">
      <c r="A168" s="71"/>
      <c r="B168" s="8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row>
    <row r="169" spans="1:43" x14ac:dyDescent="0.25">
      <c r="A169" s="71"/>
      <c r="B169" s="8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row>
    <row r="170" spans="1:43" x14ac:dyDescent="0.25">
      <c r="A170" s="71"/>
      <c r="B170" s="8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row>
    <row r="171" spans="1:43" x14ac:dyDescent="0.25">
      <c r="A171" s="71"/>
      <c r="B171" s="8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row>
    <row r="172" spans="1:43" x14ac:dyDescent="0.25">
      <c r="A172" s="71"/>
      <c r="B172" s="8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row>
    <row r="173" spans="1:43" x14ac:dyDescent="0.25">
      <c r="A173" s="71"/>
      <c r="B173" s="8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row>
    <row r="174" spans="1:43" x14ac:dyDescent="0.25">
      <c r="A174" s="71"/>
      <c r="B174" s="8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row>
    <row r="175" spans="1:43" x14ac:dyDescent="0.25">
      <c r="A175" s="71"/>
      <c r="B175" s="8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row>
    <row r="176" spans="1:43" x14ac:dyDescent="0.25">
      <c r="A176" s="71"/>
      <c r="B176" s="8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row>
    <row r="177" spans="1:43" x14ac:dyDescent="0.25">
      <c r="A177" s="71"/>
      <c r="B177" s="8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row>
    <row r="178" spans="1:43" x14ac:dyDescent="0.25">
      <c r="A178" s="71"/>
      <c r="B178" s="8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row>
    <row r="179" spans="1:43" x14ac:dyDescent="0.25">
      <c r="A179" s="71"/>
      <c r="B179" s="8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row>
    <row r="180" spans="1:43" x14ac:dyDescent="0.25">
      <c r="A180" s="71"/>
      <c r="B180" s="8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row>
    <row r="181" spans="1:43" x14ac:dyDescent="0.25">
      <c r="A181" s="71"/>
      <c r="B181" s="8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row>
    <row r="182" spans="1:43" x14ac:dyDescent="0.25">
      <c r="A182" s="71"/>
      <c r="B182" s="8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row>
    <row r="183" spans="1:43" x14ac:dyDescent="0.25">
      <c r="A183" s="71"/>
      <c r="B183" s="8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row>
    <row r="184" spans="1:43" x14ac:dyDescent="0.25">
      <c r="A184" s="71"/>
      <c r="B184" s="8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row>
    <row r="185" spans="1:43" x14ac:dyDescent="0.25">
      <c r="A185" s="71"/>
      <c r="B185" s="8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row>
    <row r="186" spans="1:43" x14ac:dyDescent="0.25">
      <c r="A186" s="71"/>
      <c r="B186" s="8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row>
    <row r="187" spans="1:43" x14ac:dyDescent="0.25">
      <c r="A187" s="71"/>
      <c r="B187" s="8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row>
    <row r="188" spans="1:43" x14ac:dyDescent="0.25">
      <c r="A188" s="71"/>
      <c r="B188" s="8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row>
    <row r="189" spans="1:43" x14ac:dyDescent="0.25">
      <c r="A189" s="71"/>
      <c r="B189" s="8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row>
    <row r="190" spans="1:43" x14ac:dyDescent="0.25">
      <c r="A190" s="71"/>
      <c r="B190" s="8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row>
    <row r="191" spans="1:43" x14ac:dyDescent="0.25">
      <c r="A191" s="71"/>
      <c r="B191" s="8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row>
    <row r="192" spans="1:43" x14ac:dyDescent="0.25">
      <c r="A192" s="71"/>
      <c r="B192" s="8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row>
    <row r="193" spans="1:43" x14ac:dyDescent="0.25">
      <c r="A193" s="71"/>
      <c r="B193" s="8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row>
    <row r="194" spans="1:43" x14ac:dyDescent="0.25">
      <c r="A194" s="71"/>
      <c r="B194" s="8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row>
    <row r="195" spans="1:43" x14ac:dyDescent="0.25">
      <c r="A195" s="71"/>
      <c r="B195" s="8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row>
    <row r="196" spans="1:43" x14ac:dyDescent="0.25">
      <c r="A196" s="71"/>
      <c r="B196" s="8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row>
    <row r="197" spans="1:43" x14ac:dyDescent="0.25">
      <c r="A197" s="71"/>
      <c r="B197" s="8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row>
    <row r="198" spans="1:43" x14ac:dyDescent="0.25">
      <c r="A198" s="71"/>
      <c r="B198" s="8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row>
    <row r="199" spans="1:43" x14ac:dyDescent="0.25">
      <c r="A199" s="71"/>
      <c r="B199" s="8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row>
    <row r="200" spans="1:43" x14ac:dyDescent="0.25">
      <c r="A200" s="71"/>
      <c r="B200" s="8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row>
    <row r="201" spans="1:43" x14ac:dyDescent="0.25">
      <c r="A201" s="71"/>
      <c r="B201" s="8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row>
    <row r="202" spans="1:43" x14ac:dyDescent="0.25">
      <c r="A202" s="71"/>
      <c r="B202" s="8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row>
    <row r="203" spans="1:43" x14ac:dyDescent="0.25">
      <c r="A203" s="71"/>
      <c r="B203" s="8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row>
    <row r="204" spans="1:43" x14ac:dyDescent="0.25">
      <c r="A204" s="71"/>
      <c r="B204" s="8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row>
    <row r="205" spans="1:43" x14ac:dyDescent="0.25">
      <c r="A205" s="71"/>
      <c r="B205" s="8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row>
    <row r="206" spans="1:43" x14ac:dyDescent="0.25">
      <c r="A206" s="71"/>
      <c r="B206" s="8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row>
    <row r="207" spans="1:43" x14ac:dyDescent="0.25">
      <c r="A207" s="71"/>
      <c r="B207" s="8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row>
    <row r="208" spans="1:43" x14ac:dyDescent="0.25">
      <c r="A208" s="71"/>
      <c r="B208" s="8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row>
    <row r="209" spans="1:43" x14ac:dyDescent="0.25">
      <c r="A209" s="71"/>
      <c r="B209" s="8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row>
    <row r="210" spans="1:43" x14ac:dyDescent="0.25">
      <c r="A210" s="71"/>
      <c r="B210" s="8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row>
    <row r="211" spans="1:43" x14ac:dyDescent="0.25">
      <c r="A211" s="71"/>
      <c r="B211" s="8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row>
    <row r="212" spans="1:43" x14ac:dyDescent="0.25">
      <c r="A212" s="71"/>
      <c r="B212" s="8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row>
    <row r="213" spans="1:43" x14ac:dyDescent="0.25">
      <c r="A213" s="71"/>
      <c r="B213" s="8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row>
    <row r="214" spans="1:43" x14ac:dyDescent="0.25">
      <c r="A214" s="71"/>
      <c r="B214" s="8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row>
    <row r="215" spans="1:43" x14ac:dyDescent="0.25">
      <c r="A215" s="71"/>
      <c r="B215" s="8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row>
    <row r="216" spans="1:43" x14ac:dyDescent="0.25">
      <c r="A216" s="71"/>
      <c r="B216" s="8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row>
    <row r="217" spans="1:43" x14ac:dyDescent="0.25">
      <c r="A217" s="71"/>
      <c r="B217" s="8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row>
    <row r="218" spans="1:43" x14ac:dyDescent="0.25">
      <c r="A218" s="71"/>
      <c r="B218" s="8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row>
    <row r="219" spans="1:43" x14ac:dyDescent="0.25">
      <c r="A219" s="71"/>
      <c r="B219" s="8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row>
    <row r="220" spans="1:43" x14ac:dyDescent="0.25">
      <c r="A220" s="71"/>
      <c r="B220" s="8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row>
    <row r="221" spans="1:43" x14ac:dyDescent="0.25">
      <c r="A221" s="71"/>
      <c r="B221" s="8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row>
    <row r="222" spans="1:43" x14ac:dyDescent="0.25">
      <c r="A222" s="71"/>
      <c r="B222" s="8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row>
    <row r="223" spans="1:43" x14ac:dyDescent="0.25">
      <c r="A223" s="71"/>
      <c r="B223" s="8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row>
    <row r="224" spans="1:43" x14ac:dyDescent="0.25">
      <c r="A224" s="71"/>
      <c r="B224" s="8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row>
    <row r="225" spans="1:43" x14ac:dyDescent="0.25">
      <c r="A225" s="71"/>
      <c r="B225" s="8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row>
    <row r="226" spans="1:43" x14ac:dyDescent="0.25">
      <c r="A226" s="71"/>
      <c r="B226" s="8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row>
    <row r="227" spans="1:43" x14ac:dyDescent="0.25">
      <c r="A227" s="71"/>
      <c r="B227" s="8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row>
    <row r="228" spans="1:43" x14ac:dyDescent="0.25">
      <c r="A228" s="71"/>
      <c r="B228" s="8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row>
    <row r="229" spans="1:43" x14ac:dyDescent="0.25">
      <c r="A229" s="71"/>
      <c r="B229" s="8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row>
    <row r="230" spans="1:43" x14ac:dyDescent="0.25">
      <c r="A230" s="71"/>
      <c r="B230" s="8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row>
    <row r="231" spans="1:43" x14ac:dyDescent="0.25">
      <c r="A231" s="71"/>
      <c r="B231" s="8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row>
    <row r="232" spans="1:43" x14ac:dyDescent="0.25">
      <c r="A232" s="71"/>
      <c r="B232" s="8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row>
    <row r="233" spans="1:43" x14ac:dyDescent="0.25">
      <c r="A233" s="71"/>
      <c r="B233" s="8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row>
    <row r="234" spans="1:43" x14ac:dyDescent="0.25">
      <c r="A234" s="71"/>
      <c r="B234" s="8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row>
    <row r="235" spans="1:43" x14ac:dyDescent="0.25">
      <c r="A235" s="71"/>
      <c r="B235" s="8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row>
    <row r="236" spans="1:43" x14ac:dyDescent="0.25">
      <c r="A236" s="71"/>
      <c r="B236" s="8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row>
    <row r="237" spans="1:43" x14ac:dyDescent="0.25">
      <c r="A237" s="71"/>
      <c r="B237" s="8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row>
    <row r="238" spans="1:43" x14ac:dyDescent="0.25">
      <c r="A238" s="71"/>
      <c r="B238" s="8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row>
    <row r="239" spans="1:43" x14ac:dyDescent="0.25">
      <c r="A239" s="71"/>
      <c r="B239" s="8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row>
    <row r="240" spans="1:43" x14ac:dyDescent="0.25">
      <c r="A240" s="71"/>
      <c r="B240" s="8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row>
    <row r="241" spans="1:43" x14ac:dyDescent="0.25">
      <c r="A241" s="71"/>
      <c r="B241" s="8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row>
    <row r="242" spans="1:43" x14ac:dyDescent="0.25">
      <c r="A242" s="71"/>
      <c r="B242" s="8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row>
    <row r="243" spans="1:43" x14ac:dyDescent="0.25">
      <c r="A243" s="71"/>
      <c r="B243" s="8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row>
    <row r="244" spans="1:43" x14ac:dyDescent="0.25">
      <c r="A244" s="71"/>
      <c r="B244" s="8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row>
    <row r="245" spans="1:43" x14ac:dyDescent="0.25">
      <c r="A245" s="71"/>
      <c r="B245" s="8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row>
    <row r="246" spans="1:43" x14ac:dyDescent="0.25">
      <c r="A246" s="71"/>
      <c r="B246" s="8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row>
    <row r="247" spans="1:43" x14ac:dyDescent="0.25">
      <c r="A247" s="71"/>
      <c r="B247" s="8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row>
    <row r="248" spans="1:43" x14ac:dyDescent="0.25">
      <c r="A248" s="71"/>
      <c r="B248" s="8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row>
    <row r="249" spans="1:43" x14ac:dyDescent="0.25">
      <c r="A249" s="71"/>
      <c r="B249" s="8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row>
    <row r="250" spans="1:43" x14ac:dyDescent="0.25">
      <c r="A250" s="71"/>
      <c r="B250" s="8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row>
    <row r="251" spans="1:43" x14ac:dyDescent="0.25">
      <c r="A251" s="71"/>
      <c r="B251" s="8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row>
    <row r="252" spans="1:43" x14ac:dyDescent="0.25">
      <c r="A252" s="71"/>
      <c r="B252" s="8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row>
    <row r="253" spans="1:43" x14ac:dyDescent="0.25">
      <c r="A253" s="71"/>
      <c r="B253" s="8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row>
    <row r="254" spans="1:43" x14ac:dyDescent="0.25">
      <c r="A254" s="71"/>
      <c r="B254" s="8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row>
    <row r="255" spans="1:43" x14ac:dyDescent="0.25">
      <c r="A255" s="71"/>
      <c r="B255" s="8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row>
    <row r="256" spans="1:43" x14ac:dyDescent="0.25">
      <c r="A256" s="71"/>
      <c r="B256" s="8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row>
    <row r="257" spans="1:43" x14ac:dyDescent="0.25">
      <c r="A257" s="71"/>
      <c r="B257" s="8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row>
    <row r="258" spans="1:43" x14ac:dyDescent="0.25">
      <c r="A258" s="71"/>
      <c r="B258" s="8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row>
    <row r="259" spans="1:43" x14ac:dyDescent="0.25">
      <c r="A259" s="71"/>
      <c r="B259" s="8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row>
    <row r="260" spans="1:43" x14ac:dyDescent="0.25">
      <c r="A260" s="71"/>
      <c r="B260" s="8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c r="AN260" s="71"/>
      <c r="AO260" s="71"/>
      <c r="AP260" s="71"/>
      <c r="AQ260" s="71"/>
    </row>
    <row r="261" spans="1:43" x14ac:dyDescent="0.25">
      <c r="A261" s="71"/>
      <c r="B261" s="8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row>
    <row r="262" spans="1:43" x14ac:dyDescent="0.25">
      <c r="A262" s="71"/>
      <c r="B262" s="8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row>
    <row r="263" spans="1:43" x14ac:dyDescent="0.25">
      <c r="A263" s="71"/>
      <c r="B263" s="8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row>
    <row r="264" spans="1:43" x14ac:dyDescent="0.25">
      <c r="A264" s="71"/>
      <c r="B264" s="8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row>
    <row r="265" spans="1:43" x14ac:dyDescent="0.25">
      <c r="A265" s="71"/>
      <c r="B265" s="8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row>
    <row r="266" spans="1:43" x14ac:dyDescent="0.25">
      <c r="A266" s="71"/>
      <c r="B266" s="8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row>
    <row r="267" spans="1:43" x14ac:dyDescent="0.25">
      <c r="A267" s="71"/>
      <c r="B267" s="8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row>
    <row r="268" spans="1:43" x14ac:dyDescent="0.25">
      <c r="A268" s="71"/>
      <c r="B268" s="8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row>
    <row r="269" spans="1:43" x14ac:dyDescent="0.25">
      <c r="A269" s="71"/>
      <c r="B269" s="8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row>
    <row r="270" spans="1:43" x14ac:dyDescent="0.25">
      <c r="A270" s="71"/>
      <c r="B270" s="8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row>
    <row r="271" spans="1:43" x14ac:dyDescent="0.25">
      <c r="A271" s="71"/>
      <c r="B271" s="8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row>
    <row r="272" spans="1:43" x14ac:dyDescent="0.25">
      <c r="A272" s="71"/>
      <c r="B272" s="8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row>
    <row r="273" spans="1:43" x14ac:dyDescent="0.25">
      <c r="A273" s="71"/>
      <c r="B273" s="8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row>
    <row r="274" spans="1:43" x14ac:dyDescent="0.25">
      <c r="A274" s="71"/>
      <c r="B274" s="8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row>
    <row r="275" spans="1:43" x14ac:dyDescent="0.25">
      <c r="A275" s="71"/>
      <c r="B275" s="8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row>
    <row r="276" spans="1:43" x14ac:dyDescent="0.25">
      <c r="A276" s="71"/>
      <c r="B276" s="8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row>
    <row r="277" spans="1:43" x14ac:dyDescent="0.25">
      <c r="A277" s="71"/>
      <c r="B277" s="8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row>
    <row r="278" spans="1:43" x14ac:dyDescent="0.25">
      <c r="A278" s="71"/>
      <c r="B278" s="8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row>
    <row r="279" spans="1:43" x14ac:dyDescent="0.25">
      <c r="A279" s="71"/>
      <c r="B279" s="8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row>
    <row r="280" spans="1:43" x14ac:dyDescent="0.25">
      <c r="A280" s="71"/>
      <c r="B280" s="8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row>
    <row r="281" spans="1:43" x14ac:dyDescent="0.25">
      <c r="A281" s="71"/>
      <c r="B281" s="8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row>
    <row r="282" spans="1:43" x14ac:dyDescent="0.25">
      <c r="A282" s="71"/>
      <c r="B282" s="8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row>
    <row r="283" spans="1:43" x14ac:dyDescent="0.25">
      <c r="A283" s="71"/>
      <c r="B283" s="8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row>
    <row r="284" spans="1:43" x14ac:dyDescent="0.25">
      <c r="A284" s="71"/>
      <c r="B284" s="8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row>
    <row r="285" spans="1:43" x14ac:dyDescent="0.25">
      <c r="A285" s="71"/>
      <c r="B285" s="8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row>
    <row r="286" spans="1:43" x14ac:dyDescent="0.25">
      <c r="A286" s="71"/>
      <c r="B286" s="8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row>
    <row r="287" spans="1:43" x14ac:dyDescent="0.25">
      <c r="A287" s="71"/>
      <c r="B287" s="8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row>
    <row r="288" spans="1:43" x14ac:dyDescent="0.25">
      <c r="A288" s="71"/>
      <c r="B288" s="8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row>
    <row r="289" spans="1:43" x14ac:dyDescent="0.25">
      <c r="A289" s="71"/>
      <c r="B289" s="8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row>
    <row r="290" spans="1:43" x14ac:dyDescent="0.25">
      <c r="A290" s="71"/>
      <c r="B290" s="8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row>
    <row r="291" spans="1:43" x14ac:dyDescent="0.25">
      <c r="A291" s="71"/>
      <c r="B291" s="8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row>
    <row r="292" spans="1:43" x14ac:dyDescent="0.25">
      <c r="A292" s="71"/>
      <c r="B292" s="8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c r="AN292" s="71"/>
      <c r="AO292" s="71"/>
      <c r="AP292" s="71"/>
      <c r="AQ292" s="71"/>
    </row>
    <row r="293" spans="1:43" x14ac:dyDescent="0.25">
      <c r="A293" s="71"/>
      <c r="B293" s="8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row>
    <row r="294" spans="1:43" x14ac:dyDescent="0.25">
      <c r="A294" s="71"/>
      <c r="B294" s="8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row>
    <row r="295" spans="1:43" x14ac:dyDescent="0.25">
      <c r="A295" s="71"/>
      <c r="B295" s="8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row>
    <row r="296" spans="1:43" x14ac:dyDescent="0.25">
      <c r="A296" s="71"/>
      <c r="B296" s="8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row>
    <row r="297" spans="1:43" x14ac:dyDescent="0.25">
      <c r="A297" s="71"/>
      <c r="B297" s="8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row>
    <row r="298" spans="1:43" x14ac:dyDescent="0.25">
      <c r="A298" s="71"/>
      <c r="B298" s="8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row>
    <row r="299" spans="1:43" x14ac:dyDescent="0.25">
      <c r="A299" s="71"/>
      <c r="B299" s="8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row>
    <row r="300" spans="1:43" x14ac:dyDescent="0.25">
      <c r="A300" s="71"/>
      <c r="B300" s="8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row>
    <row r="301" spans="1:43" x14ac:dyDescent="0.25">
      <c r="A301" s="71"/>
      <c r="B301" s="8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row>
    <row r="302" spans="1:43" x14ac:dyDescent="0.25">
      <c r="A302" s="71"/>
      <c r="B302" s="8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row>
    <row r="303" spans="1:43" x14ac:dyDescent="0.25">
      <c r="A303" s="71"/>
      <c r="B303" s="8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row>
    <row r="304" spans="1:43" x14ac:dyDescent="0.25">
      <c r="A304" s="71"/>
      <c r="B304" s="8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71"/>
      <c r="AG304" s="71"/>
      <c r="AH304" s="71"/>
      <c r="AI304" s="71"/>
      <c r="AJ304" s="71"/>
      <c r="AK304" s="71"/>
      <c r="AL304" s="71"/>
      <c r="AM304" s="71"/>
      <c r="AN304" s="71"/>
      <c r="AO304" s="71"/>
      <c r="AP304" s="71"/>
      <c r="AQ304" s="71"/>
    </row>
    <row r="305" spans="1:43" x14ac:dyDescent="0.25">
      <c r="A305" s="71"/>
      <c r="B305" s="8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row>
    <row r="306" spans="1:43" x14ac:dyDescent="0.25">
      <c r="A306" s="71"/>
      <c r="B306" s="8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c r="AN306" s="71"/>
      <c r="AO306" s="71"/>
      <c r="AP306" s="71"/>
      <c r="AQ306" s="71"/>
    </row>
    <row r="307" spans="1:43" x14ac:dyDescent="0.25">
      <c r="A307" s="71"/>
      <c r="B307" s="8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row>
    <row r="308" spans="1:43" x14ac:dyDescent="0.25">
      <c r="A308" s="71"/>
      <c r="B308" s="8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c r="AN308" s="71"/>
      <c r="AO308" s="71"/>
      <c r="AP308" s="71"/>
      <c r="AQ308" s="71"/>
    </row>
    <row r="309" spans="1:43" x14ac:dyDescent="0.25">
      <c r="A309" s="71"/>
      <c r="B309" s="8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row>
    <row r="310" spans="1:43" x14ac:dyDescent="0.25">
      <c r="A310" s="71"/>
      <c r="B310" s="8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row>
    <row r="311" spans="1:43" x14ac:dyDescent="0.25">
      <c r="A311" s="71"/>
      <c r="B311" s="8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row>
    <row r="312" spans="1:43" x14ac:dyDescent="0.25">
      <c r="A312" s="71"/>
      <c r="B312" s="8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c r="AN312" s="71"/>
      <c r="AO312" s="71"/>
      <c r="AP312" s="71"/>
      <c r="AQ312" s="71"/>
    </row>
    <row r="313" spans="1:43" x14ac:dyDescent="0.25">
      <c r="A313" s="71"/>
      <c r="B313" s="8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row>
    <row r="314" spans="1:43" x14ac:dyDescent="0.25">
      <c r="A314" s="71"/>
      <c r="B314" s="8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row>
    <row r="315" spans="1:43" x14ac:dyDescent="0.25">
      <c r="A315" s="71"/>
      <c r="B315" s="8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row>
    <row r="316" spans="1:43" x14ac:dyDescent="0.25">
      <c r="A316" s="71"/>
      <c r="B316" s="8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c r="AN316" s="71"/>
      <c r="AO316" s="71"/>
      <c r="AP316" s="71"/>
      <c r="AQ316" s="71"/>
    </row>
    <row r="317" spans="1:43" x14ac:dyDescent="0.25">
      <c r="A317" s="71"/>
      <c r="B317" s="8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row>
    <row r="318" spans="1:43" x14ac:dyDescent="0.25">
      <c r="A318" s="71"/>
      <c r="B318" s="8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row>
    <row r="319" spans="1:43" x14ac:dyDescent="0.25">
      <c r="A319" s="71"/>
      <c r="B319" s="8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row>
    <row r="320" spans="1:43" x14ac:dyDescent="0.25">
      <c r="A320" s="71"/>
      <c r="B320" s="8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row>
    <row r="321" spans="1:43" x14ac:dyDescent="0.25">
      <c r="A321" s="71"/>
      <c r="B321" s="8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row>
    <row r="322" spans="1:43" x14ac:dyDescent="0.25">
      <c r="A322" s="71"/>
      <c r="B322" s="8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c r="AN322" s="71"/>
      <c r="AO322" s="71"/>
      <c r="AP322" s="71"/>
      <c r="AQ322" s="71"/>
    </row>
    <row r="323" spans="1:43" x14ac:dyDescent="0.25">
      <c r="A323" s="71"/>
      <c r="B323" s="8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row>
    <row r="324" spans="1:43" x14ac:dyDescent="0.25">
      <c r="A324" s="71"/>
      <c r="B324" s="8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row>
    <row r="325" spans="1:43" x14ac:dyDescent="0.25">
      <c r="A325" s="71"/>
      <c r="B325" s="8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row>
    <row r="326" spans="1:43" x14ac:dyDescent="0.25">
      <c r="A326" s="71"/>
      <c r="B326" s="8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row>
    <row r="327" spans="1:43" x14ac:dyDescent="0.25">
      <c r="A327" s="71"/>
      <c r="B327" s="8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row>
    <row r="328" spans="1:43" x14ac:dyDescent="0.25">
      <c r="A328" s="71"/>
      <c r="B328" s="8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c r="AN328" s="71"/>
      <c r="AO328" s="71"/>
      <c r="AP328" s="71"/>
      <c r="AQ328" s="71"/>
    </row>
    <row r="329" spans="1:43" x14ac:dyDescent="0.25">
      <c r="A329" s="71"/>
      <c r="B329" s="8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row>
    <row r="330" spans="1:43" x14ac:dyDescent="0.25">
      <c r="A330" s="71"/>
      <c r="B330" s="8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row>
    <row r="331" spans="1:43" x14ac:dyDescent="0.25">
      <c r="A331" s="71"/>
      <c r="B331" s="8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row>
    <row r="332" spans="1:43" x14ac:dyDescent="0.25">
      <c r="A332" s="71"/>
      <c r="B332" s="8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row>
    <row r="333" spans="1:43" x14ac:dyDescent="0.25">
      <c r="A333" s="71"/>
      <c r="B333" s="8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row>
    <row r="334" spans="1:43" x14ac:dyDescent="0.25">
      <c r="A334" s="71"/>
      <c r="B334" s="8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row>
    <row r="335" spans="1:43" x14ac:dyDescent="0.25">
      <c r="A335" s="71"/>
      <c r="B335" s="8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row>
    <row r="336" spans="1:43" x14ac:dyDescent="0.25">
      <c r="A336" s="71"/>
      <c r="B336" s="8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row>
    <row r="337" spans="1:43" x14ac:dyDescent="0.25">
      <c r="A337" s="71"/>
      <c r="B337" s="8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row>
    <row r="338" spans="1:43" x14ac:dyDescent="0.25">
      <c r="A338" s="71"/>
      <c r="B338" s="8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row>
    <row r="339" spans="1:43" x14ac:dyDescent="0.25">
      <c r="A339" s="71"/>
      <c r="B339" s="8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row>
    <row r="340" spans="1:43" x14ac:dyDescent="0.25">
      <c r="A340" s="71"/>
      <c r="B340" s="8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row>
    <row r="341" spans="1:43" x14ac:dyDescent="0.25">
      <c r="A341" s="71"/>
      <c r="B341" s="8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row>
    <row r="342" spans="1:43" x14ac:dyDescent="0.25">
      <c r="A342" s="71"/>
      <c r="B342" s="8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row>
    <row r="343" spans="1:43" x14ac:dyDescent="0.25">
      <c r="A343" s="71"/>
      <c r="B343" s="8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row>
    <row r="344" spans="1:43" x14ac:dyDescent="0.25">
      <c r="A344" s="71"/>
      <c r="B344" s="8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row>
    <row r="345" spans="1:43" x14ac:dyDescent="0.25">
      <c r="A345" s="71"/>
      <c r="B345" s="8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row>
    <row r="346" spans="1:43" x14ac:dyDescent="0.25">
      <c r="A346" s="71"/>
      <c r="B346" s="8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row>
    <row r="347" spans="1:43" x14ac:dyDescent="0.25">
      <c r="A347" s="71"/>
      <c r="B347" s="8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row>
    <row r="348" spans="1:43" x14ac:dyDescent="0.25">
      <c r="A348" s="71"/>
      <c r="B348" s="8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row>
    <row r="349" spans="1:43" x14ac:dyDescent="0.25">
      <c r="A349" s="71"/>
      <c r="B349" s="8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row>
    <row r="350" spans="1:43" x14ac:dyDescent="0.25">
      <c r="A350" s="71"/>
      <c r="B350" s="8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c r="AN350" s="71"/>
      <c r="AO350" s="71"/>
      <c r="AP350" s="71"/>
      <c r="AQ350" s="71"/>
    </row>
    <row r="351" spans="1:43" x14ac:dyDescent="0.25">
      <c r="A351" s="71"/>
      <c r="B351" s="8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row>
    <row r="352" spans="1:43" x14ac:dyDescent="0.25">
      <c r="A352" s="71"/>
      <c r="B352" s="8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c r="AN352" s="71"/>
      <c r="AO352" s="71"/>
      <c r="AP352" s="71"/>
      <c r="AQ352" s="71"/>
    </row>
    <row r="353" spans="1:43" x14ac:dyDescent="0.25">
      <c r="A353" s="71"/>
      <c r="B353" s="8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row>
    <row r="354" spans="1:43" x14ac:dyDescent="0.25">
      <c r="A354" s="71"/>
      <c r="B354" s="8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row>
    <row r="355" spans="1:43" x14ac:dyDescent="0.25">
      <c r="A355" s="71"/>
      <c r="B355" s="8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row>
    <row r="356" spans="1:43" x14ac:dyDescent="0.25">
      <c r="A356" s="71"/>
      <c r="B356" s="8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row>
    <row r="357" spans="1:43" x14ac:dyDescent="0.25">
      <c r="A357" s="71"/>
      <c r="B357" s="8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row>
    <row r="358" spans="1:43" x14ac:dyDescent="0.25">
      <c r="A358" s="71"/>
      <c r="B358" s="8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row>
    <row r="359" spans="1:43" x14ac:dyDescent="0.25">
      <c r="A359" s="71"/>
      <c r="B359" s="8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row>
    <row r="360" spans="1:43" x14ac:dyDescent="0.25">
      <c r="A360" s="71"/>
      <c r="B360" s="8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row>
    <row r="361" spans="1:43" x14ac:dyDescent="0.25">
      <c r="A361" s="71"/>
      <c r="B361" s="8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row>
    <row r="362" spans="1:43" x14ac:dyDescent="0.25">
      <c r="A362" s="71"/>
      <c r="B362" s="8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row>
    <row r="363" spans="1:43" x14ac:dyDescent="0.25">
      <c r="A363" s="71"/>
      <c r="B363" s="8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row>
    <row r="364" spans="1:43" x14ac:dyDescent="0.25">
      <c r="A364" s="71"/>
      <c r="B364" s="8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row>
    <row r="365" spans="1:43" x14ac:dyDescent="0.25">
      <c r="A365" s="71"/>
      <c r="B365" s="8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row>
    <row r="366" spans="1:43" x14ac:dyDescent="0.25">
      <c r="A366" s="71"/>
      <c r="B366" s="8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row>
    <row r="367" spans="1:43" x14ac:dyDescent="0.25">
      <c r="A367" s="71"/>
      <c r="B367" s="8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row>
    <row r="368" spans="1:43" x14ac:dyDescent="0.25">
      <c r="A368" s="71"/>
      <c r="B368" s="8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row>
    <row r="369" spans="1:43" x14ac:dyDescent="0.25">
      <c r="A369" s="71"/>
      <c r="B369" s="8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row>
    <row r="370" spans="1:43" x14ac:dyDescent="0.25">
      <c r="A370" s="71"/>
      <c r="B370" s="8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row>
    <row r="371" spans="1:43" x14ac:dyDescent="0.25">
      <c r="A371" s="71"/>
      <c r="B371" s="8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row>
    <row r="372" spans="1:43" x14ac:dyDescent="0.25">
      <c r="A372" s="71"/>
      <c r="B372" s="8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row>
    <row r="373" spans="1:43" x14ac:dyDescent="0.25">
      <c r="A373" s="71"/>
      <c r="B373" s="8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row>
    <row r="374" spans="1:43" x14ac:dyDescent="0.25">
      <c r="A374" s="71"/>
      <c r="B374" s="8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row>
    <row r="375" spans="1:43" x14ac:dyDescent="0.25">
      <c r="A375" s="71"/>
      <c r="B375" s="8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row>
    <row r="376" spans="1:43" x14ac:dyDescent="0.25">
      <c r="A376" s="71"/>
      <c r="B376" s="8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row>
    <row r="377" spans="1:43" x14ac:dyDescent="0.25">
      <c r="A377" s="71"/>
      <c r="B377" s="8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row>
    <row r="378" spans="1:43" x14ac:dyDescent="0.25">
      <c r="A378" s="71"/>
      <c r="B378" s="8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row>
    <row r="379" spans="1:43" x14ac:dyDescent="0.25">
      <c r="A379" s="71"/>
      <c r="B379" s="8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row>
    <row r="380" spans="1:43" x14ac:dyDescent="0.25">
      <c r="A380" s="71"/>
      <c r="B380" s="8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row>
    <row r="381" spans="1:43" x14ac:dyDescent="0.25">
      <c r="A381" s="71"/>
      <c r="B381" s="8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row>
    <row r="382" spans="1:43" x14ac:dyDescent="0.25">
      <c r="A382" s="71"/>
      <c r="B382" s="8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row>
    <row r="383" spans="1:43" x14ac:dyDescent="0.25">
      <c r="A383" s="71"/>
      <c r="B383" s="8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c r="AN383" s="71"/>
      <c r="AO383" s="71"/>
      <c r="AP383" s="71"/>
      <c r="AQ383" s="71"/>
    </row>
    <row r="384" spans="1:43" x14ac:dyDescent="0.25">
      <c r="A384" s="71"/>
      <c r="B384" s="8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row>
    <row r="385" spans="1:43" x14ac:dyDescent="0.25">
      <c r="A385" s="71"/>
      <c r="B385" s="8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c r="AN385" s="71"/>
      <c r="AO385" s="71"/>
      <c r="AP385" s="71"/>
      <c r="AQ385" s="71"/>
    </row>
  </sheetData>
  <mergeCells count="1">
    <mergeCell ref="B33:K33"/>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95FA-374C-451F-BD65-BD3B5A8F8221}">
  <dimension ref="A1:AQ385"/>
  <sheetViews>
    <sheetView workbookViewId="0">
      <selection activeCell="B26" sqref="B26"/>
    </sheetView>
  </sheetViews>
  <sheetFormatPr defaultRowHeight="15" x14ac:dyDescent="0.25"/>
  <cols>
    <col min="2" max="2" width="70" style="86" customWidth="1"/>
    <col min="3" max="9" width="9.85546875" customWidth="1"/>
    <col min="10" max="11" width="13.7109375" customWidth="1"/>
  </cols>
  <sheetData>
    <row r="1" spans="1:43" x14ac:dyDescent="0.25">
      <c r="A1" s="71"/>
      <c r="B1" s="8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x14ac:dyDescent="0.25">
      <c r="A2" s="71"/>
      <c r="B2" s="82" t="s">
        <v>190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row>
    <row r="3" spans="1:43" x14ac:dyDescent="0.25">
      <c r="A3" s="71"/>
      <c r="B3" s="8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row>
    <row r="4" spans="1:43" s="62" customFormat="1" ht="45" x14ac:dyDescent="0.25">
      <c r="A4" s="72"/>
      <c r="B4" s="73" t="s">
        <v>186</v>
      </c>
      <c r="C4" s="74" t="s">
        <v>180</v>
      </c>
      <c r="D4" s="74" t="s">
        <v>181</v>
      </c>
      <c r="E4" s="74" t="s">
        <v>42</v>
      </c>
      <c r="F4" s="74" t="s">
        <v>182</v>
      </c>
      <c r="G4" s="74" t="s">
        <v>183</v>
      </c>
      <c r="H4" s="74" t="s">
        <v>184</v>
      </c>
      <c r="I4" s="74" t="s">
        <v>185</v>
      </c>
      <c r="J4" s="74" t="s">
        <v>174</v>
      </c>
      <c r="K4" s="74" t="s">
        <v>173</v>
      </c>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row>
    <row r="5" spans="1:43" x14ac:dyDescent="0.25">
      <c r="A5" s="71"/>
      <c r="B5" s="84" t="s">
        <v>157</v>
      </c>
      <c r="C5" s="79"/>
      <c r="D5" s="79">
        <v>49081.209612742248</v>
      </c>
      <c r="E5" s="79">
        <v>59307.964511967744</v>
      </c>
      <c r="F5" s="79">
        <v>56181.267235131054</v>
      </c>
      <c r="G5" s="79">
        <v>58231.176508844743</v>
      </c>
      <c r="H5" s="79">
        <v>61055.080969964183</v>
      </c>
      <c r="I5" s="79">
        <v>64339.829495490434</v>
      </c>
      <c r="J5" s="75">
        <v>0.31088516365307362</v>
      </c>
      <c r="K5" s="75">
        <v>0.17852149102179538</v>
      </c>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row>
    <row r="6" spans="1:43" x14ac:dyDescent="0.25">
      <c r="A6" s="71"/>
      <c r="B6" s="83" t="s">
        <v>158</v>
      </c>
      <c r="C6" s="80"/>
      <c r="D6" s="80">
        <v>16787</v>
      </c>
      <c r="E6" s="80">
        <v>17716.253198175</v>
      </c>
      <c r="F6" s="80">
        <v>18674.602508015076</v>
      </c>
      <c r="G6" s="80">
        <v>19677.635986368485</v>
      </c>
      <c r="H6" s="80">
        <v>20879.083265542245</v>
      </c>
      <c r="I6" s="80">
        <v>22170.283055567288</v>
      </c>
      <c r="J6" s="77">
        <v>0.32068166173630108</v>
      </c>
      <c r="K6" s="77">
        <v>0.18732880980757205</v>
      </c>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row>
    <row r="7" spans="1:43" x14ac:dyDescent="0.25">
      <c r="A7" s="71"/>
      <c r="B7" s="83" t="s">
        <v>159</v>
      </c>
      <c r="C7" s="80"/>
      <c r="D7" s="80">
        <v>32294.209612742248</v>
      </c>
      <c r="E7" s="80">
        <v>33738.736313810383</v>
      </c>
      <c r="F7" s="80">
        <v>35367.811257637557</v>
      </c>
      <c r="G7" s="80">
        <v>37061.756791188061</v>
      </c>
      <c r="H7" s="80">
        <v>39026.214997094758</v>
      </c>
      <c r="I7" s="80">
        <v>41100.495899577101</v>
      </c>
      <c r="J7" s="77">
        <v>0.27268932704766291</v>
      </c>
      <c r="K7" s="77">
        <v>0.14418239286495127</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row>
    <row r="8" spans="1:43" x14ac:dyDescent="0.25">
      <c r="A8" s="71"/>
      <c r="B8" s="83" t="s">
        <v>160</v>
      </c>
      <c r="C8" s="80"/>
      <c r="D8" s="80">
        <v>0</v>
      </c>
      <c r="E8" s="80">
        <v>4998.1749999823578</v>
      </c>
      <c r="F8" s="80">
        <v>871.58263959814713</v>
      </c>
      <c r="G8" s="80">
        <v>618.09184478831071</v>
      </c>
      <c r="H8" s="80">
        <v>472.88029251748191</v>
      </c>
      <c r="I8" s="80">
        <v>392.14812553635142</v>
      </c>
      <c r="J8" s="77"/>
      <c r="K8" s="77"/>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row>
    <row r="9" spans="1:43" x14ac:dyDescent="0.25">
      <c r="A9" s="71"/>
      <c r="B9" s="83" t="s">
        <v>161</v>
      </c>
      <c r="C9" s="80"/>
      <c r="D9" s="80">
        <v>0</v>
      </c>
      <c r="E9" s="80">
        <v>2854.7999999999997</v>
      </c>
      <c r="F9" s="80">
        <v>1267.2708298802777</v>
      </c>
      <c r="G9" s="80">
        <v>873.69188649989064</v>
      </c>
      <c r="H9" s="80">
        <v>676.90241480969723</v>
      </c>
      <c r="I9" s="80">
        <v>676.90241480969723</v>
      </c>
      <c r="J9" s="77"/>
      <c r="K9" s="77"/>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row>
    <row r="10" spans="1:43" x14ac:dyDescent="0.25">
      <c r="A10" s="71"/>
      <c r="B10" s="83"/>
      <c r="C10" s="80"/>
      <c r="D10" s="80"/>
      <c r="E10" s="80"/>
      <c r="F10" s="80"/>
      <c r="G10" s="80"/>
      <c r="H10" s="80"/>
      <c r="I10" s="80"/>
      <c r="J10" s="77"/>
      <c r="K10" s="77"/>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row>
    <row r="11" spans="1:43" x14ac:dyDescent="0.25">
      <c r="A11" s="71"/>
      <c r="B11" s="84" t="s">
        <v>162</v>
      </c>
      <c r="C11" s="79"/>
      <c r="D11" s="79">
        <v>49081.209612742248</v>
      </c>
      <c r="E11" s="79">
        <v>57612.436236439295</v>
      </c>
      <c r="F11" s="79">
        <v>51038.90481132007</v>
      </c>
      <c r="G11" s="79">
        <v>52981.533808990484</v>
      </c>
      <c r="H11" s="79">
        <v>54391.939659559983</v>
      </c>
      <c r="I11" s="79">
        <v>56591.005456704268</v>
      </c>
      <c r="J11" s="75">
        <v>0.1530075542802507</v>
      </c>
      <c r="K11" s="75">
        <v>3.658521715436347E-2</v>
      </c>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row>
    <row r="12" spans="1:43" x14ac:dyDescent="0.25">
      <c r="A12" s="71"/>
      <c r="B12" s="83" t="s">
        <v>163</v>
      </c>
      <c r="C12" s="80"/>
      <c r="D12" s="80">
        <v>26496.765316204201</v>
      </c>
      <c r="E12" s="80">
        <v>27910.286845885144</v>
      </c>
      <c r="F12" s="80">
        <v>27696.70545616882</v>
      </c>
      <c r="G12" s="80">
        <v>28831.0503514706</v>
      </c>
      <c r="H12" s="80">
        <v>29773.901247061811</v>
      </c>
      <c r="I12" s="80">
        <v>30959.389535281771</v>
      </c>
      <c r="J12" s="77">
        <v>0.16842147204845537</v>
      </c>
      <c r="K12" s="77">
        <v>5.0442749342804349E-2</v>
      </c>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row>
    <row r="13" spans="1:43" x14ac:dyDescent="0.25">
      <c r="A13" s="71"/>
      <c r="B13" s="83" t="s">
        <v>164</v>
      </c>
      <c r="C13" s="80"/>
      <c r="D13" s="80">
        <v>14834.544296538046</v>
      </c>
      <c r="E13" s="80">
        <v>14004.144118493612</v>
      </c>
      <c r="F13" s="80">
        <v>13477.143644801166</v>
      </c>
      <c r="G13" s="80">
        <v>14076.376206473375</v>
      </c>
      <c r="H13" s="80">
        <v>14339.130475700738</v>
      </c>
      <c r="I13" s="80">
        <v>15143.667693650961</v>
      </c>
      <c r="J13" s="77">
        <v>2.0838078402250382E-2</v>
      </c>
      <c r="K13" s="77">
        <v>-8.2238744011874365E-2</v>
      </c>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row>
    <row r="14" spans="1:43" x14ac:dyDescent="0.25">
      <c r="A14" s="71"/>
      <c r="B14" s="83" t="s">
        <v>165</v>
      </c>
      <c r="C14" s="80"/>
      <c r="D14" s="80">
        <v>511</v>
      </c>
      <c r="E14" s="80">
        <v>1444</v>
      </c>
      <c r="F14" s="80">
        <v>1445.8842132463333</v>
      </c>
      <c r="G14" s="80">
        <v>1476.5241134478749</v>
      </c>
      <c r="H14" s="80">
        <v>1506.5409817843217</v>
      </c>
      <c r="I14" s="80">
        <v>1537.1792331562601</v>
      </c>
      <c r="J14" s="77">
        <v>8.7015657735282748E-2</v>
      </c>
      <c r="K14" s="77">
        <v>-2.2743296485076891E-2</v>
      </c>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row>
    <row r="15" spans="1:43" x14ac:dyDescent="0.25">
      <c r="A15" s="71"/>
      <c r="B15" s="83" t="s">
        <v>166</v>
      </c>
      <c r="C15" s="80"/>
      <c r="D15" s="80">
        <v>2487</v>
      </c>
      <c r="E15" s="80">
        <v>3487</v>
      </c>
      <c r="F15" s="80">
        <v>3491.5500357271221</v>
      </c>
      <c r="G15" s="80">
        <v>3565.5398778343074</v>
      </c>
      <c r="H15" s="80">
        <v>3638.025210167541</v>
      </c>
      <c r="I15" s="80">
        <v>3712.0110706481155</v>
      </c>
      <c r="J15" s="77">
        <v>0.49256577026462223</v>
      </c>
      <c r="K15" s="77">
        <v>0.3418573081706513</v>
      </c>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row>
    <row r="16" spans="1:43" x14ac:dyDescent="0.25">
      <c r="A16" s="71"/>
      <c r="B16" s="83" t="s">
        <v>167</v>
      </c>
      <c r="C16" s="80"/>
      <c r="D16" s="80">
        <v>3134</v>
      </c>
      <c r="E16" s="80">
        <v>3279</v>
      </c>
      <c r="F16" s="80">
        <v>3283.2786255088135</v>
      </c>
      <c r="G16" s="80">
        <v>3352.8549639858597</v>
      </c>
      <c r="H16" s="80">
        <v>3421.0165368911289</v>
      </c>
      <c r="I16" s="80">
        <v>3490.5891312461058</v>
      </c>
      <c r="J16" s="77">
        <v>0.11378083319914034</v>
      </c>
      <c r="K16" s="77">
        <v>1.3193257565409233E-3</v>
      </c>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row>
    <row r="17" spans="1:43" x14ac:dyDescent="0.25">
      <c r="A17" s="71"/>
      <c r="B17" s="83" t="s">
        <v>168</v>
      </c>
      <c r="C17" s="80"/>
      <c r="D17" s="80">
        <v>1617.9</v>
      </c>
      <c r="E17" s="80">
        <v>7488.0052720605381</v>
      </c>
      <c r="F17" s="80">
        <v>1644.3428358678175</v>
      </c>
      <c r="G17" s="80">
        <v>1679.1882957784628</v>
      </c>
      <c r="H17" s="80">
        <v>1713.3252079544411</v>
      </c>
      <c r="I17" s="80">
        <v>1748.1687927210596</v>
      </c>
      <c r="J17" s="77">
        <v>8.051720917303884E-2</v>
      </c>
      <c r="K17" s="77">
        <v>-2.8585578861331729E-2</v>
      </c>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row>
    <row r="18" spans="1:43" x14ac:dyDescent="0.25">
      <c r="A18" s="71"/>
      <c r="B18" s="83"/>
      <c r="C18" s="80"/>
      <c r="D18" s="80"/>
      <c r="E18" s="80"/>
      <c r="F18" s="80"/>
      <c r="G18" s="80"/>
      <c r="H18" s="80"/>
      <c r="I18" s="80"/>
      <c r="J18" s="76"/>
      <c r="K18" s="76"/>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row>
    <row r="19" spans="1:43" x14ac:dyDescent="0.25">
      <c r="A19" s="71"/>
      <c r="B19" s="84" t="s">
        <v>169</v>
      </c>
      <c r="C19" s="79"/>
      <c r="D19" s="79"/>
      <c r="E19" s="79"/>
      <c r="F19" s="79">
        <v>5142.3624238109842</v>
      </c>
      <c r="G19" s="79">
        <v>5249.6426998542593</v>
      </c>
      <c r="H19" s="79">
        <v>6663.1413104042003</v>
      </c>
      <c r="I19" s="79">
        <v>7748.8240387861661</v>
      </c>
      <c r="J19" s="78"/>
      <c r="K19" s="78"/>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row>
    <row r="20" spans="1:43" x14ac:dyDescent="0.25">
      <c r="A20" s="71"/>
      <c r="B20" s="83"/>
      <c r="C20" s="80"/>
      <c r="D20" s="80"/>
      <c r="E20" s="80"/>
      <c r="F20" s="80"/>
      <c r="G20" s="80"/>
      <c r="H20" s="80"/>
      <c r="I20" s="80"/>
      <c r="J20" s="78"/>
      <c r="K20" s="78"/>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row>
    <row r="21" spans="1:43" x14ac:dyDescent="0.25">
      <c r="A21" s="71"/>
      <c r="B21" s="83" t="s">
        <v>176</v>
      </c>
      <c r="C21" s="80">
        <v>1155.9991170000001</v>
      </c>
      <c r="D21" s="80">
        <v>1219.3963858945403</v>
      </c>
      <c r="E21" s="80">
        <v>1286.8967130188353</v>
      </c>
      <c r="F21" s="80">
        <v>1347.6720200971263</v>
      </c>
      <c r="G21" s="80">
        <v>1411.3175170772906</v>
      </c>
      <c r="H21" s="80">
        <v>1493.4654913003924</v>
      </c>
      <c r="I21" s="80">
        <v>1582.5208892275934</v>
      </c>
      <c r="J21" s="78"/>
      <c r="K21" s="78"/>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row>
    <row r="22" spans="1:43" x14ac:dyDescent="0.25">
      <c r="A22" s="71"/>
      <c r="B22" s="83" t="s">
        <v>177</v>
      </c>
      <c r="C22" s="80">
        <v>1341.203874</v>
      </c>
      <c r="D22" s="80">
        <v>1414.7581366217914</v>
      </c>
      <c r="E22" s="80">
        <v>1493.0728160225124</v>
      </c>
      <c r="F22" s="80">
        <v>1563.5850474751455</v>
      </c>
      <c r="G22" s="80">
        <v>1637.4273072633523</v>
      </c>
      <c r="H22" s="80">
        <v>1732.7363604010427</v>
      </c>
      <c r="I22" s="80">
        <v>1836.0594883724057</v>
      </c>
      <c r="J22" s="78"/>
      <c r="K22" s="78"/>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row>
    <row r="23" spans="1:43" x14ac:dyDescent="0.25">
      <c r="A23" s="71"/>
      <c r="B23" s="83"/>
      <c r="C23" s="80"/>
      <c r="D23" s="80"/>
      <c r="E23" s="80"/>
      <c r="F23" s="80"/>
      <c r="G23" s="80"/>
      <c r="H23" s="80"/>
      <c r="I23" s="80"/>
      <c r="J23" s="76"/>
      <c r="K23" s="76"/>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row>
    <row r="24" spans="1:43" x14ac:dyDescent="0.25">
      <c r="A24" s="71"/>
      <c r="B24" s="83" t="s">
        <v>179</v>
      </c>
      <c r="C24" s="80"/>
      <c r="D24" s="80"/>
      <c r="E24" s="80"/>
      <c r="F24" s="80">
        <v>6490.0344439081109</v>
      </c>
      <c r="G24" s="80">
        <v>6660.9602169315494</v>
      </c>
      <c r="H24" s="80">
        <v>8156.6068017045927</v>
      </c>
      <c r="I24" s="80">
        <v>9331.3449280137593</v>
      </c>
      <c r="J24" s="78"/>
      <c r="K24" s="78"/>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row>
    <row r="25" spans="1:43" x14ac:dyDescent="0.25">
      <c r="A25" s="71"/>
      <c r="B25" s="83" t="s">
        <v>178</v>
      </c>
      <c r="C25" s="80"/>
      <c r="D25" s="80"/>
      <c r="E25" s="80"/>
      <c r="F25" s="80">
        <v>6705.9474712861302</v>
      </c>
      <c r="G25" s="80">
        <v>6887.0700071176116</v>
      </c>
      <c r="H25" s="80">
        <v>8395.8776708052428</v>
      </c>
      <c r="I25" s="80">
        <v>9584.8835271585722</v>
      </c>
      <c r="J25" s="78"/>
      <c r="K25" s="78"/>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row>
    <row r="26" spans="1:43" x14ac:dyDescent="0.25">
      <c r="A26" s="71"/>
      <c r="B26" s="83"/>
      <c r="C26" s="80"/>
      <c r="D26" s="80"/>
      <c r="E26" s="80"/>
      <c r="F26" s="80"/>
      <c r="G26" s="80"/>
      <c r="H26" s="80"/>
      <c r="I26" s="80"/>
      <c r="J26" s="76"/>
      <c r="K26" s="76"/>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row>
    <row r="27" spans="1:43" x14ac:dyDescent="0.25">
      <c r="A27" s="71"/>
      <c r="B27" s="85" t="s">
        <v>170</v>
      </c>
      <c r="C27" s="80"/>
      <c r="D27" s="80"/>
      <c r="E27" s="80"/>
      <c r="F27" s="80"/>
      <c r="G27" s="80"/>
      <c r="H27" s="80"/>
      <c r="I27" s="80"/>
      <c r="J27" s="78"/>
      <c r="K27" s="78"/>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row>
    <row r="28" spans="1:43" x14ac:dyDescent="0.25">
      <c r="A28" s="71"/>
      <c r="B28" s="83" t="s">
        <v>171</v>
      </c>
      <c r="C28" s="80"/>
      <c r="D28" s="80"/>
      <c r="E28" s="80"/>
      <c r="F28" s="80">
        <v>5135.6611213777578</v>
      </c>
      <c r="G28" s="80">
        <v>5134.0062715861377</v>
      </c>
      <c r="H28" s="80">
        <v>6386.5345639838051</v>
      </c>
      <c r="I28" s="80">
        <v>7279.1133725066338</v>
      </c>
      <c r="J28" s="78"/>
      <c r="K28" s="78"/>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row>
    <row r="29" spans="1:43" x14ac:dyDescent="0.25">
      <c r="A29" s="71"/>
      <c r="B29" s="83" t="s">
        <v>179</v>
      </c>
      <c r="C29" s="80"/>
      <c r="D29" s="80"/>
      <c r="E29" s="80"/>
      <c r="F29" s="80">
        <v>6481.5769140752654</v>
      </c>
      <c r="G29" s="80">
        <v>6514.2360125693367</v>
      </c>
      <c r="H29" s="80">
        <v>7818.001875867727</v>
      </c>
      <c r="I29" s="80">
        <v>8765.7065522444136</v>
      </c>
      <c r="J29" s="78"/>
      <c r="K29" s="78"/>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row>
    <row r="30" spans="1:43" x14ac:dyDescent="0.25">
      <c r="A30" s="71"/>
      <c r="B30" s="83" t="s">
        <v>178</v>
      </c>
      <c r="C30" s="80"/>
      <c r="D30" s="80"/>
      <c r="E30" s="80"/>
      <c r="F30" s="80">
        <v>6697.2085730127737</v>
      </c>
      <c r="G30" s="80">
        <v>6735.3651726385533</v>
      </c>
      <c r="H30" s="80">
        <v>8047.3399019545623</v>
      </c>
      <c r="I30" s="80">
        <v>9003.8763955966315</v>
      </c>
      <c r="J30" s="78"/>
      <c r="K30" s="78"/>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row>
    <row r="31" spans="1:43" x14ac:dyDescent="0.25">
      <c r="A31" s="71"/>
      <c r="B31" s="8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row>
    <row r="32" spans="1:43" x14ac:dyDescent="0.25">
      <c r="A32" s="71"/>
      <c r="B32" s="8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35.25" customHeight="1" x14ac:dyDescent="0.25">
      <c r="A33" s="71"/>
      <c r="B33" s="131" t="s">
        <v>175</v>
      </c>
      <c r="C33" s="131"/>
      <c r="D33" s="131"/>
      <c r="E33" s="131"/>
      <c r="F33" s="131"/>
      <c r="G33" s="131"/>
      <c r="H33" s="131"/>
      <c r="I33" s="131"/>
      <c r="J33" s="131"/>
      <c r="K33" s="13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row>
    <row r="34" spans="1:43" x14ac:dyDescent="0.25">
      <c r="A34" s="71"/>
      <c r="B34" s="88" t="s">
        <v>188</v>
      </c>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row>
    <row r="35" spans="1:43" x14ac:dyDescent="0.25">
      <c r="A35" s="71"/>
      <c r="B35" s="81" t="s">
        <v>189</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row>
    <row r="36" spans="1:43" x14ac:dyDescent="0.25">
      <c r="A36" s="71"/>
      <c r="B36" s="8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row>
    <row r="37" spans="1:43" x14ac:dyDescent="0.25">
      <c r="A37" s="71"/>
      <c r="B37" s="8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row>
    <row r="38" spans="1:43" x14ac:dyDescent="0.25">
      <c r="A38" s="71"/>
      <c r="B38" s="8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row>
    <row r="39" spans="1:43" x14ac:dyDescent="0.25">
      <c r="A39" s="71"/>
      <c r="B39" s="8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row>
    <row r="40" spans="1:43" x14ac:dyDescent="0.25">
      <c r="A40" s="71"/>
      <c r="B40" s="8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row>
    <row r="41" spans="1:43" x14ac:dyDescent="0.25">
      <c r="A41" s="71"/>
      <c r="B41" s="8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row>
    <row r="42" spans="1:43" x14ac:dyDescent="0.25">
      <c r="A42" s="71"/>
      <c r="B42" s="8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row>
    <row r="43" spans="1:43" x14ac:dyDescent="0.25">
      <c r="A43" s="71"/>
      <c r="B43" s="8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row>
    <row r="44" spans="1:43" x14ac:dyDescent="0.25">
      <c r="A44" s="71"/>
      <c r="B44" s="8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row>
    <row r="45" spans="1:43" x14ac:dyDescent="0.25">
      <c r="A45" s="71"/>
      <c r="B45" s="8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row>
    <row r="46" spans="1:43" x14ac:dyDescent="0.25">
      <c r="A46" s="71"/>
      <c r="B46" s="8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row>
    <row r="47" spans="1:43" x14ac:dyDescent="0.25">
      <c r="A47" s="71"/>
      <c r="B47" s="8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row>
    <row r="48" spans="1:43" x14ac:dyDescent="0.25">
      <c r="A48" s="71"/>
      <c r="B48" s="8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row>
    <row r="49" spans="1:43" x14ac:dyDescent="0.25">
      <c r="A49" s="71"/>
      <c r="B49" s="8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row>
    <row r="50" spans="1:43" x14ac:dyDescent="0.25">
      <c r="A50" s="71"/>
      <c r="B50" s="8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row>
    <row r="51" spans="1:43" x14ac:dyDescent="0.25">
      <c r="A51" s="71"/>
      <c r="B51" s="8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row>
    <row r="52" spans="1:43" x14ac:dyDescent="0.25">
      <c r="A52" s="71"/>
      <c r="B52" s="8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row>
    <row r="53" spans="1:43" x14ac:dyDescent="0.25">
      <c r="A53" s="71"/>
      <c r="B53" s="8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row>
    <row r="54" spans="1:43" x14ac:dyDescent="0.25">
      <c r="A54" s="71"/>
      <c r="B54" s="8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row>
    <row r="55" spans="1:43" x14ac:dyDescent="0.25">
      <c r="A55" s="71"/>
      <c r="B55" s="8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row>
    <row r="56" spans="1:43" x14ac:dyDescent="0.25">
      <c r="A56" s="71"/>
      <c r="B56" s="8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row>
    <row r="57" spans="1:43" x14ac:dyDescent="0.25">
      <c r="A57" s="71"/>
      <c r="B57" s="8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x14ac:dyDescent="0.25">
      <c r="A58" s="71"/>
      <c r="B58" s="8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row>
    <row r="59" spans="1:43" x14ac:dyDescent="0.25">
      <c r="A59" s="71"/>
      <c r="B59" s="8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row>
    <row r="60" spans="1:43" x14ac:dyDescent="0.25">
      <c r="A60" s="71"/>
      <c r="B60" s="8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row>
    <row r="61" spans="1:43" x14ac:dyDescent="0.25">
      <c r="A61" s="71"/>
      <c r="B61" s="8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row>
    <row r="62" spans="1:43" x14ac:dyDescent="0.25">
      <c r="A62" s="71"/>
      <c r="B62" s="8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row>
    <row r="63" spans="1:43" x14ac:dyDescent="0.25">
      <c r="A63" s="71"/>
      <c r="B63" s="8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row>
    <row r="64" spans="1:43" x14ac:dyDescent="0.25">
      <c r="A64" s="71"/>
      <c r="B64" s="8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row>
    <row r="65" spans="1:43" x14ac:dyDescent="0.25">
      <c r="A65" s="71"/>
      <c r="B65" s="8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row>
    <row r="66" spans="1:43" x14ac:dyDescent="0.25">
      <c r="A66" s="71"/>
      <c r="B66" s="8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row>
    <row r="67" spans="1:43" x14ac:dyDescent="0.25">
      <c r="A67" s="71"/>
      <c r="B67" s="8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row>
    <row r="68" spans="1:43" x14ac:dyDescent="0.25">
      <c r="A68" s="71"/>
      <c r="B68" s="8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row>
    <row r="69" spans="1:43" x14ac:dyDescent="0.25">
      <c r="A69" s="71"/>
      <c r="B69" s="8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row>
    <row r="70" spans="1:43" x14ac:dyDescent="0.25">
      <c r="A70" s="71"/>
      <c r="B70" s="8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row>
    <row r="71" spans="1:43" x14ac:dyDescent="0.25">
      <c r="A71" s="71"/>
      <c r="B71" s="8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row>
    <row r="72" spans="1:43" x14ac:dyDescent="0.25">
      <c r="A72" s="71"/>
      <c r="B72" s="8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row>
    <row r="73" spans="1:43" x14ac:dyDescent="0.25">
      <c r="A73" s="71"/>
      <c r="B73" s="8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row>
    <row r="74" spans="1:43" x14ac:dyDescent="0.25">
      <c r="A74" s="71"/>
      <c r="B74" s="8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row>
    <row r="75" spans="1:43" x14ac:dyDescent="0.25">
      <c r="A75" s="71"/>
      <c r="B75" s="8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row>
    <row r="76" spans="1:43" x14ac:dyDescent="0.25">
      <c r="A76" s="71"/>
      <c r="B76" s="8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row>
    <row r="77" spans="1:43" x14ac:dyDescent="0.25">
      <c r="A77" s="71"/>
      <c r="B77" s="8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row>
    <row r="78" spans="1:43" x14ac:dyDescent="0.25">
      <c r="A78" s="71"/>
      <c r="B78" s="8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row>
    <row r="79" spans="1:43" x14ac:dyDescent="0.25">
      <c r="A79" s="71"/>
      <c r="B79" s="8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row>
    <row r="80" spans="1:43" x14ac:dyDescent="0.25">
      <c r="A80" s="71"/>
      <c r="B80" s="8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x14ac:dyDescent="0.25">
      <c r="A81" s="71"/>
      <c r="B81" s="8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row>
    <row r="82" spans="1:43" x14ac:dyDescent="0.25">
      <c r="A82" s="71"/>
      <c r="B82" s="8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row>
    <row r="83" spans="1:43" x14ac:dyDescent="0.25">
      <c r="A83" s="71"/>
      <c r="B83" s="8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row>
    <row r="84" spans="1:43" x14ac:dyDescent="0.25">
      <c r="A84" s="71"/>
      <c r="B84" s="8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row>
    <row r="85" spans="1:43" x14ac:dyDescent="0.25">
      <c r="A85" s="71"/>
      <c r="B85" s="8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row>
    <row r="86" spans="1:43" x14ac:dyDescent="0.25">
      <c r="A86" s="71"/>
      <c r="B86" s="8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row>
    <row r="87" spans="1:43" x14ac:dyDescent="0.25">
      <c r="A87" s="71"/>
      <c r="B87" s="8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row>
    <row r="88" spans="1:43" x14ac:dyDescent="0.25">
      <c r="A88" s="71"/>
      <c r="B88" s="8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row>
    <row r="89" spans="1:43" x14ac:dyDescent="0.25">
      <c r="A89" s="71"/>
      <c r="B89" s="8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row>
    <row r="90" spans="1:43" x14ac:dyDescent="0.25">
      <c r="A90" s="71"/>
      <c r="B90" s="8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row>
    <row r="91" spans="1:43" x14ac:dyDescent="0.25">
      <c r="A91" s="71"/>
      <c r="B91" s="8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row>
    <row r="92" spans="1:43" x14ac:dyDescent="0.25">
      <c r="A92" s="71"/>
      <c r="B92" s="8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row>
    <row r="93" spans="1:43" x14ac:dyDescent="0.25">
      <c r="A93" s="71"/>
      <c r="B93" s="8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row>
    <row r="94" spans="1:43" x14ac:dyDescent="0.25">
      <c r="A94" s="71"/>
      <c r="B94" s="8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row>
    <row r="95" spans="1:43" x14ac:dyDescent="0.25">
      <c r="A95" s="71"/>
      <c r="B95" s="8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row>
    <row r="96" spans="1:43" x14ac:dyDescent="0.25">
      <c r="A96" s="71"/>
      <c r="B96" s="8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row>
    <row r="97" spans="1:43" x14ac:dyDescent="0.25">
      <c r="A97" s="71"/>
      <c r="B97" s="8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row>
    <row r="98" spans="1:43" x14ac:dyDescent="0.25">
      <c r="A98" s="71"/>
      <c r="B98" s="8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row>
    <row r="99" spans="1:43" x14ac:dyDescent="0.25">
      <c r="A99" s="71"/>
      <c r="B99" s="8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row>
    <row r="100" spans="1:43" x14ac:dyDescent="0.25">
      <c r="A100" s="71"/>
      <c r="B100" s="8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row>
    <row r="101" spans="1:43" x14ac:dyDescent="0.25">
      <c r="A101" s="71"/>
      <c r="B101" s="8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row>
    <row r="102" spans="1:43" x14ac:dyDescent="0.25">
      <c r="A102" s="71"/>
      <c r="B102" s="8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row>
    <row r="103" spans="1:43" x14ac:dyDescent="0.25">
      <c r="A103" s="71"/>
      <c r="B103" s="8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row>
    <row r="104" spans="1:43" x14ac:dyDescent="0.25">
      <c r="A104" s="71"/>
      <c r="B104" s="8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row>
    <row r="105" spans="1:43" x14ac:dyDescent="0.25">
      <c r="A105" s="71"/>
      <c r="B105" s="8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row>
    <row r="106" spans="1:43" x14ac:dyDescent="0.25">
      <c r="A106" s="71"/>
      <c r="B106" s="8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row>
    <row r="107" spans="1:43" x14ac:dyDescent="0.25">
      <c r="A107" s="71"/>
      <c r="B107" s="8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row>
    <row r="108" spans="1:43" x14ac:dyDescent="0.25">
      <c r="A108" s="71"/>
      <c r="B108" s="8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row>
    <row r="109" spans="1:43" x14ac:dyDescent="0.25">
      <c r="A109" s="71"/>
      <c r="B109" s="8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row>
    <row r="110" spans="1:43" x14ac:dyDescent="0.25">
      <c r="A110" s="71"/>
      <c r="B110" s="8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row>
    <row r="111" spans="1:43" x14ac:dyDescent="0.25">
      <c r="A111" s="71"/>
      <c r="B111" s="8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row>
    <row r="112" spans="1:43" x14ac:dyDescent="0.25">
      <c r="A112" s="71"/>
      <c r="B112" s="8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row>
    <row r="113" spans="1:43" x14ac:dyDescent="0.25">
      <c r="A113" s="71"/>
      <c r="B113" s="8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row>
    <row r="114" spans="1:43" x14ac:dyDescent="0.25">
      <c r="A114" s="71"/>
      <c r="B114" s="8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row>
    <row r="115" spans="1:43" x14ac:dyDescent="0.25">
      <c r="A115" s="71"/>
      <c r="B115" s="8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row>
    <row r="116" spans="1:43" x14ac:dyDescent="0.25">
      <c r="A116" s="71"/>
      <c r="B116" s="8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row>
    <row r="117" spans="1:43" x14ac:dyDescent="0.25">
      <c r="A117" s="71"/>
      <c r="B117" s="8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row>
    <row r="118" spans="1:43" x14ac:dyDescent="0.25">
      <c r="A118" s="71"/>
      <c r="B118" s="8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row>
    <row r="119" spans="1:43" x14ac:dyDescent="0.25">
      <c r="A119" s="71"/>
      <c r="B119" s="8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row>
    <row r="120" spans="1:43" x14ac:dyDescent="0.25">
      <c r="A120" s="71"/>
      <c r="B120" s="8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row>
    <row r="121" spans="1:43" x14ac:dyDescent="0.25">
      <c r="A121" s="71"/>
      <c r="B121" s="8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row>
    <row r="122" spans="1:43" x14ac:dyDescent="0.25">
      <c r="A122" s="71"/>
      <c r="B122" s="8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row>
    <row r="123" spans="1:43" x14ac:dyDescent="0.25">
      <c r="A123" s="71"/>
      <c r="B123" s="8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row>
    <row r="124" spans="1:43" x14ac:dyDescent="0.25">
      <c r="A124" s="71"/>
      <c r="B124" s="8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row>
    <row r="125" spans="1:43" x14ac:dyDescent="0.25">
      <c r="A125" s="71"/>
      <c r="B125" s="8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row>
    <row r="126" spans="1:43" x14ac:dyDescent="0.25">
      <c r="A126" s="71"/>
      <c r="B126" s="8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row>
    <row r="127" spans="1:43" x14ac:dyDescent="0.25">
      <c r="A127" s="71"/>
      <c r="B127" s="8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row>
    <row r="128" spans="1:43" x14ac:dyDescent="0.25">
      <c r="A128" s="71"/>
      <c r="B128" s="8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row>
    <row r="129" spans="1:43" x14ac:dyDescent="0.25">
      <c r="A129" s="71"/>
      <c r="B129" s="8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row>
    <row r="130" spans="1:43" x14ac:dyDescent="0.25">
      <c r="A130" s="71"/>
      <c r="B130" s="8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row>
    <row r="131" spans="1:43" x14ac:dyDescent="0.25">
      <c r="A131" s="71"/>
      <c r="B131" s="8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row>
    <row r="132" spans="1:43" x14ac:dyDescent="0.25">
      <c r="A132" s="71"/>
      <c r="B132" s="8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row>
    <row r="133" spans="1:43" x14ac:dyDescent="0.25">
      <c r="A133" s="71"/>
      <c r="B133" s="8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row>
    <row r="134" spans="1:43" x14ac:dyDescent="0.25">
      <c r="A134" s="71"/>
      <c r="B134" s="8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row>
    <row r="135" spans="1:43" x14ac:dyDescent="0.25">
      <c r="A135" s="71"/>
      <c r="B135" s="8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row>
    <row r="136" spans="1:43" x14ac:dyDescent="0.25">
      <c r="A136" s="71"/>
      <c r="B136" s="8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row>
    <row r="137" spans="1:43" x14ac:dyDescent="0.25">
      <c r="A137" s="71"/>
      <c r="B137" s="8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row>
    <row r="138" spans="1:43" x14ac:dyDescent="0.25">
      <c r="A138" s="71"/>
      <c r="B138" s="8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row>
    <row r="139" spans="1:43" x14ac:dyDescent="0.25">
      <c r="A139" s="71"/>
      <c r="B139" s="8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row>
    <row r="140" spans="1:43" x14ac:dyDescent="0.25">
      <c r="A140" s="71"/>
      <c r="B140" s="8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row>
    <row r="141" spans="1:43" x14ac:dyDescent="0.25">
      <c r="A141" s="71"/>
      <c r="B141" s="8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row>
    <row r="142" spans="1:43" x14ac:dyDescent="0.25">
      <c r="A142" s="71"/>
      <c r="B142" s="8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row>
    <row r="143" spans="1:43" x14ac:dyDescent="0.25">
      <c r="A143" s="71"/>
      <c r="B143" s="8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row>
    <row r="144" spans="1:43" x14ac:dyDescent="0.25">
      <c r="A144" s="71"/>
      <c r="B144" s="8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row>
    <row r="145" spans="1:43" x14ac:dyDescent="0.25">
      <c r="A145" s="71"/>
      <c r="B145" s="8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row>
    <row r="146" spans="1:43" x14ac:dyDescent="0.25">
      <c r="A146" s="71"/>
      <c r="B146" s="8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row>
    <row r="147" spans="1:43" x14ac:dyDescent="0.25">
      <c r="A147" s="71"/>
      <c r="B147" s="8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row>
    <row r="148" spans="1:43" x14ac:dyDescent="0.25">
      <c r="A148" s="71"/>
      <c r="B148" s="8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row>
    <row r="149" spans="1:43" x14ac:dyDescent="0.25">
      <c r="A149" s="71"/>
      <c r="B149" s="8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row>
    <row r="150" spans="1:43" x14ac:dyDescent="0.25">
      <c r="A150" s="71"/>
      <c r="B150" s="8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row>
    <row r="151" spans="1:43" x14ac:dyDescent="0.25">
      <c r="A151" s="71"/>
      <c r="B151" s="8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row>
    <row r="152" spans="1:43" x14ac:dyDescent="0.25">
      <c r="A152" s="71"/>
      <c r="B152" s="8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row>
    <row r="153" spans="1:43" x14ac:dyDescent="0.25">
      <c r="A153" s="71"/>
      <c r="B153" s="8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row>
    <row r="154" spans="1:43" x14ac:dyDescent="0.25">
      <c r="A154" s="71"/>
      <c r="B154" s="8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row>
    <row r="155" spans="1:43" x14ac:dyDescent="0.25">
      <c r="A155" s="71"/>
      <c r="B155" s="8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row>
    <row r="156" spans="1:43" x14ac:dyDescent="0.25">
      <c r="A156" s="71"/>
      <c r="B156" s="8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row>
    <row r="157" spans="1:43" x14ac:dyDescent="0.25">
      <c r="A157" s="71"/>
      <c r="B157" s="8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row>
    <row r="158" spans="1:43" x14ac:dyDescent="0.25">
      <c r="A158" s="71"/>
      <c r="B158" s="8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row>
    <row r="159" spans="1:43" x14ac:dyDescent="0.25">
      <c r="A159" s="71"/>
      <c r="B159" s="8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row>
    <row r="160" spans="1:43" x14ac:dyDescent="0.25">
      <c r="A160" s="71"/>
      <c r="B160" s="8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row>
    <row r="161" spans="1:43" x14ac:dyDescent="0.25">
      <c r="A161" s="71"/>
      <c r="B161" s="8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row>
    <row r="162" spans="1:43" x14ac:dyDescent="0.25">
      <c r="A162" s="71"/>
      <c r="B162" s="8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row>
    <row r="163" spans="1:43" x14ac:dyDescent="0.25">
      <c r="A163" s="71"/>
      <c r="B163" s="8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row>
    <row r="164" spans="1:43" x14ac:dyDescent="0.25">
      <c r="A164" s="71"/>
      <c r="B164" s="8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row>
    <row r="165" spans="1:43" x14ac:dyDescent="0.25">
      <c r="A165" s="71"/>
      <c r="B165" s="8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row>
    <row r="166" spans="1:43" x14ac:dyDescent="0.25">
      <c r="A166" s="71"/>
      <c r="B166" s="8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row>
    <row r="167" spans="1:43" x14ac:dyDescent="0.25">
      <c r="A167" s="71"/>
      <c r="B167" s="8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row>
    <row r="168" spans="1:43" x14ac:dyDescent="0.25">
      <c r="A168" s="71"/>
      <c r="B168" s="8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row>
    <row r="169" spans="1:43" x14ac:dyDescent="0.25">
      <c r="A169" s="71"/>
      <c r="B169" s="8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row>
    <row r="170" spans="1:43" x14ac:dyDescent="0.25">
      <c r="A170" s="71"/>
      <c r="B170" s="8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row>
    <row r="171" spans="1:43" x14ac:dyDescent="0.25">
      <c r="A171" s="71"/>
      <c r="B171" s="8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row>
    <row r="172" spans="1:43" x14ac:dyDescent="0.25">
      <c r="A172" s="71"/>
      <c r="B172" s="8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row>
    <row r="173" spans="1:43" x14ac:dyDescent="0.25">
      <c r="A173" s="71"/>
      <c r="B173" s="8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row>
    <row r="174" spans="1:43" x14ac:dyDescent="0.25">
      <c r="A174" s="71"/>
      <c r="B174" s="8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row>
    <row r="175" spans="1:43" x14ac:dyDescent="0.25">
      <c r="A175" s="71"/>
      <c r="B175" s="8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row>
    <row r="176" spans="1:43" x14ac:dyDescent="0.25">
      <c r="A176" s="71"/>
      <c r="B176" s="8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row>
    <row r="177" spans="1:43" x14ac:dyDescent="0.25">
      <c r="A177" s="71"/>
      <c r="B177" s="8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row>
    <row r="178" spans="1:43" x14ac:dyDescent="0.25">
      <c r="A178" s="71"/>
      <c r="B178" s="8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row>
    <row r="179" spans="1:43" x14ac:dyDescent="0.25">
      <c r="A179" s="71"/>
      <c r="B179" s="8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row>
    <row r="180" spans="1:43" x14ac:dyDescent="0.25">
      <c r="A180" s="71"/>
      <c r="B180" s="8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row>
    <row r="181" spans="1:43" x14ac:dyDescent="0.25">
      <c r="A181" s="71"/>
      <c r="B181" s="8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row>
    <row r="182" spans="1:43" x14ac:dyDescent="0.25">
      <c r="A182" s="71"/>
      <c r="B182" s="8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row>
    <row r="183" spans="1:43" x14ac:dyDescent="0.25">
      <c r="A183" s="71"/>
      <c r="B183" s="8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row>
    <row r="184" spans="1:43" x14ac:dyDescent="0.25">
      <c r="A184" s="71"/>
      <c r="B184" s="8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row>
    <row r="185" spans="1:43" x14ac:dyDescent="0.25">
      <c r="A185" s="71"/>
      <c r="B185" s="8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row>
    <row r="186" spans="1:43" x14ac:dyDescent="0.25">
      <c r="A186" s="71"/>
      <c r="B186" s="8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row>
    <row r="187" spans="1:43" x14ac:dyDescent="0.25">
      <c r="A187" s="71"/>
      <c r="B187" s="8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row>
    <row r="188" spans="1:43" x14ac:dyDescent="0.25">
      <c r="A188" s="71"/>
      <c r="B188" s="8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row>
    <row r="189" spans="1:43" x14ac:dyDescent="0.25">
      <c r="A189" s="71"/>
      <c r="B189" s="8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row>
    <row r="190" spans="1:43" x14ac:dyDescent="0.25">
      <c r="A190" s="71"/>
      <c r="B190" s="8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row>
    <row r="191" spans="1:43" x14ac:dyDescent="0.25">
      <c r="A191" s="71"/>
      <c r="B191" s="8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row>
    <row r="192" spans="1:43" x14ac:dyDescent="0.25">
      <c r="A192" s="71"/>
      <c r="B192" s="8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row>
    <row r="193" spans="1:43" x14ac:dyDescent="0.25">
      <c r="A193" s="71"/>
      <c r="B193" s="8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row>
    <row r="194" spans="1:43" x14ac:dyDescent="0.25">
      <c r="A194" s="71"/>
      <c r="B194" s="8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row>
    <row r="195" spans="1:43" x14ac:dyDescent="0.25">
      <c r="A195" s="71"/>
      <c r="B195" s="8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row>
    <row r="196" spans="1:43" x14ac:dyDescent="0.25">
      <c r="A196" s="71"/>
      <c r="B196" s="8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row>
    <row r="197" spans="1:43" x14ac:dyDescent="0.25">
      <c r="A197" s="71"/>
      <c r="B197" s="8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row>
    <row r="198" spans="1:43" x14ac:dyDescent="0.25">
      <c r="A198" s="71"/>
      <c r="B198" s="8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row>
    <row r="199" spans="1:43" x14ac:dyDescent="0.25">
      <c r="A199" s="71"/>
      <c r="B199" s="8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row>
    <row r="200" spans="1:43" x14ac:dyDescent="0.25">
      <c r="A200" s="71"/>
      <c r="B200" s="8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row>
    <row r="201" spans="1:43" x14ac:dyDescent="0.25">
      <c r="A201" s="71"/>
      <c r="B201" s="8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row>
    <row r="202" spans="1:43" x14ac:dyDescent="0.25">
      <c r="A202" s="71"/>
      <c r="B202" s="8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row>
    <row r="203" spans="1:43" x14ac:dyDescent="0.25">
      <c r="A203" s="71"/>
      <c r="B203" s="8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row>
    <row r="204" spans="1:43" x14ac:dyDescent="0.25">
      <c r="A204" s="71"/>
      <c r="B204" s="8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row>
    <row r="205" spans="1:43" x14ac:dyDescent="0.25">
      <c r="A205" s="71"/>
      <c r="B205" s="8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row>
    <row r="206" spans="1:43" x14ac:dyDescent="0.25">
      <c r="A206" s="71"/>
      <c r="B206" s="8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row>
    <row r="207" spans="1:43" x14ac:dyDescent="0.25">
      <c r="A207" s="71"/>
      <c r="B207" s="8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row>
    <row r="208" spans="1:43" x14ac:dyDescent="0.25">
      <c r="A208" s="71"/>
      <c r="B208" s="8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row>
    <row r="209" spans="1:43" x14ac:dyDescent="0.25">
      <c r="A209" s="71"/>
      <c r="B209" s="8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row>
    <row r="210" spans="1:43" x14ac:dyDescent="0.25">
      <c r="A210" s="71"/>
      <c r="B210" s="8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row>
    <row r="211" spans="1:43" x14ac:dyDescent="0.25">
      <c r="A211" s="71"/>
      <c r="B211" s="8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row>
    <row r="212" spans="1:43" x14ac:dyDescent="0.25">
      <c r="A212" s="71"/>
      <c r="B212" s="8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row>
    <row r="213" spans="1:43" x14ac:dyDescent="0.25">
      <c r="A213" s="71"/>
      <c r="B213" s="8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row>
    <row r="214" spans="1:43" x14ac:dyDescent="0.25">
      <c r="A214" s="71"/>
      <c r="B214" s="8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row>
    <row r="215" spans="1:43" x14ac:dyDescent="0.25">
      <c r="A215" s="71"/>
      <c r="B215" s="8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row>
    <row r="216" spans="1:43" x14ac:dyDescent="0.25">
      <c r="A216" s="71"/>
      <c r="B216" s="8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row>
    <row r="217" spans="1:43" x14ac:dyDescent="0.25">
      <c r="A217" s="71"/>
      <c r="B217" s="8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row>
    <row r="218" spans="1:43" x14ac:dyDescent="0.25">
      <c r="A218" s="71"/>
      <c r="B218" s="8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row>
    <row r="219" spans="1:43" x14ac:dyDescent="0.25">
      <c r="A219" s="71"/>
      <c r="B219" s="8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row>
    <row r="220" spans="1:43" x14ac:dyDescent="0.25">
      <c r="A220" s="71"/>
      <c r="B220" s="8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row>
    <row r="221" spans="1:43" x14ac:dyDescent="0.25">
      <c r="A221" s="71"/>
      <c r="B221" s="8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row>
    <row r="222" spans="1:43" x14ac:dyDescent="0.25">
      <c r="A222" s="71"/>
      <c r="B222" s="8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row>
    <row r="223" spans="1:43" x14ac:dyDescent="0.25">
      <c r="A223" s="71"/>
      <c r="B223" s="8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row>
    <row r="224" spans="1:43" x14ac:dyDescent="0.25">
      <c r="A224" s="71"/>
      <c r="B224" s="8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row>
    <row r="225" spans="1:43" x14ac:dyDescent="0.25">
      <c r="A225" s="71"/>
      <c r="B225" s="8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row>
    <row r="226" spans="1:43" x14ac:dyDescent="0.25">
      <c r="A226" s="71"/>
      <c r="B226" s="8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row>
    <row r="227" spans="1:43" x14ac:dyDescent="0.25">
      <c r="A227" s="71"/>
      <c r="B227" s="8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row>
    <row r="228" spans="1:43" x14ac:dyDescent="0.25">
      <c r="A228" s="71"/>
      <c r="B228" s="8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row>
    <row r="229" spans="1:43" x14ac:dyDescent="0.25">
      <c r="A229" s="71"/>
      <c r="B229" s="8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row>
    <row r="230" spans="1:43" x14ac:dyDescent="0.25">
      <c r="A230" s="71"/>
      <c r="B230" s="8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row>
    <row r="231" spans="1:43" x14ac:dyDescent="0.25">
      <c r="A231" s="71"/>
      <c r="B231" s="8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row>
    <row r="232" spans="1:43" x14ac:dyDescent="0.25">
      <c r="A232" s="71"/>
      <c r="B232" s="8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row>
    <row r="233" spans="1:43" x14ac:dyDescent="0.25">
      <c r="A233" s="71"/>
      <c r="B233" s="8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row>
    <row r="234" spans="1:43" x14ac:dyDescent="0.25">
      <c r="A234" s="71"/>
      <c r="B234" s="8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row>
    <row r="235" spans="1:43" x14ac:dyDescent="0.25">
      <c r="A235" s="71"/>
      <c r="B235" s="8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row>
    <row r="236" spans="1:43" x14ac:dyDescent="0.25">
      <c r="A236" s="71"/>
      <c r="B236" s="8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row>
    <row r="237" spans="1:43" x14ac:dyDescent="0.25">
      <c r="A237" s="71"/>
      <c r="B237" s="8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row>
    <row r="238" spans="1:43" x14ac:dyDescent="0.25">
      <c r="A238" s="71"/>
      <c r="B238" s="8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row>
    <row r="239" spans="1:43" x14ac:dyDescent="0.25">
      <c r="A239" s="71"/>
      <c r="B239" s="8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row>
    <row r="240" spans="1:43" x14ac:dyDescent="0.25">
      <c r="A240" s="71"/>
      <c r="B240" s="8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row>
    <row r="241" spans="1:43" x14ac:dyDescent="0.25">
      <c r="A241" s="71"/>
      <c r="B241" s="8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row>
    <row r="242" spans="1:43" x14ac:dyDescent="0.25">
      <c r="A242" s="71"/>
      <c r="B242" s="8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row>
    <row r="243" spans="1:43" x14ac:dyDescent="0.25">
      <c r="A243" s="71"/>
      <c r="B243" s="8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row>
    <row r="244" spans="1:43" x14ac:dyDescent="0.25">
      <c r="A244" s="71"/>
      <c r="B244" s="8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row>
    <row r="245" spans="1:43" x14ac:dyDescent="0.25">
      <c r="A245" s="71"/>
      <c r="B245" s="8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row>
    <row r="246" spans="1:43" x14ac:dyDescent="0.25">
      <c r="A246" s="71"/>
      <c r="B246" s="8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row>
    <row r="247" spans="1:43" x14ac:dyDescent="0.25">
      <c r="A247" s="71"/>
      <c r="B247" s="8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row>
    <row r="248" spans="1:43" x14ac:dyDescent="0.25">
      <c r="A248" s="71"/>
      <c r="B248" s="8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row>
    <row r="249" spans="1:43" x14ac:dyDescent="0.25">
      <c r="A249" s="71"/>
      <c r="B249" s="8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row>
    <row r="250" spans="1:43" x14ac:dyDescent="0.25">
      <c r="A250" s="71"/>
      <c r="B250" s="8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row>
    <row r="251" spans="1:43" x14ac:dyDescent="0.25">
      <c r="A251" s="71"/>
      <c r="B251" s="8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row>
    <row r="252" spans="1:43" x14ac:dyDescent="0.25">
      <c r="A252" s="71"/>
      <c r="B252" s="8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row>
    <row r="253" spans="1:43" x14ac:dyDescent="0.25">
      <c r="A253" s="71"/>
      <c r="B253" s="8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row>
    <row r="254" spans="1:43" x14ac:dyDescent="0.25">
      <c r="A254" s="71"/>
      <c r="B254" s="8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row>
    <row r="255" spans="1:43" x14ac:dyDescent="0.25">
      <c r="A255" s="71"/>
      <c r="B255" s="8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row>
    <row r="256" spans="1:43" x14ac:dyDescent="0.25">
      <c r="A256" s="71"/>
      <c r="B256" s="8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row>
    <row r="257" spans="1:43" x14ac:dyDescent="0.25">
      <c r="A257" s="71"/>
      <c r="B257" s="8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row>
    <row r="258" spans="1:43" x14ac:dyDescent="0.25">
      <c r="A258" s="71"/>
      <c r="B258" s="8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row>
    <row r="259" spans="1:43" x14ac:dyDescent="0.25">
      <c r="A259" s="71"/>
      <c r="B259" s="8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row>
    <row r="260" spans="1:43" x14ac:dyDescent="0.25">
      <c r="A260" s="71"/>
      <c r="B260" s="8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c r="AN260" s="71"/>
      <c r="AO260" s="71"/>
      <c r="AP260" s="71"/>
      <c r="AQ260" s="71"/>
    </row>
    <row r="261" spans="1:43" x14ac:dyDescent="0.25">
      <c r="A261" s="71"/>
      <c r="B261" s="8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row>
    <row r="262" spans="1:43" x14ac:dyDescent="0.25">
      <c r="A262" s="71"/>
      <c r="B262" s="8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row>
    <row r="263" spans="1:43" x14ac:dyDescent="0.25">
      <c r="A263" s="71"/>
      <c r="B263" s="8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row>
    <row r="264" spans="1:43" x14ac:dyDescent="0.25">
      <c r="A264" s="71"/>
      <c r="B264" s="8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row>
    <row r="265" spans="1:43" x14ac:dyDescent="0.25">
      <c r="A265" s="71"/>
      <c r="B265" s="8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row>
    <row r="266" spans="1:43" x14ac:dyDescent="0.25">
      <c r="A266" s="71"/>
      <c r="B266" s="8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row>
    <row r="267" spans="1:43" x14ac:dyDescent="0.25">
      <c r="A267" s="71"/>
      <c r="B267" s="8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row>
    <row r="268" spans="1:43" x14ac:dyDescent="0.25">
      <c r="A268" s="71"/>
      <c r="B268" s="8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row>
    <row r="269" spans="1:43" x14ac:dyDescent="0.25">
      <c r="A269" s="71"/>
      <c r="B269" s="8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row>
    <row r="270" spans="1:43" x14ac:dyDescent="0.25">
      <c r="A270" s="71"/>
      <c r="B270" s="8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row>
    <row r="271" spans="1:43" x14ac:dyDescent="0.25">
      <c r="A271" s="71"/>
      <c r="B271" s="8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row>
    <row r="272" spans="1:43" x14ac:dyDescent="0.25">
      <c r="A272" s="71"/>
      <c r="B272" s="8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row>
    <row r="273" spans="1:43" x14ac:dyDescent="0.25">
      <c r="A273" s="71"/>
      <c r="B273" s="8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row>
    <row r="274" spans="1:43" x14ac:dyDescent="0.25">
      <c r="A274" s="71"/>
      <c r="B274" s="8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row>
    <row r="275" spans="1:43" x14ac:dyDescent="0.25">
      <c r="A275" s="71"/>
      <c r="B275" s="8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row>
    <row r="276" spans="1:43" x14ac:dyDescent="0.25">
      <c r="A276" s="71"/>
      <c r="B276" s="8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row>
    <row r="277" spans="1:43" x14ac:dyDescent="0.25">
      <c r="A277" s="71"/>
      <c r="B277" s="8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row>
    <row r="278" spans="1:43" x14ac:dyDescent="0.25">
      <c r="A278" s="71"/>
      <c r="B278" s="8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row>
    <row r="279" spans="1:43" x14ac:dyDescent="0.25">
      <c r="A279" s="71"/>
      <c r="B279" s="8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row>
    <row r="280" spans="1:43" x14ac:dyDescent="0.25">
      <c r="A280" s="71"/>
      <c r="B280" s="8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row>
    <row r="281" spans="1:43" x14ac:dyDescent="0.25">
      <c r="A281" s="71"/>
      <c r="B281" s="8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row>
    <row r="282" spans="1:43" x14ac:dyDescent="0.25">
      <c r="A282" s="71"/>
      <c r="B282" s="8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row>
    <row r="283" spans="1:43" x14ac:dyDescent="0.25">
      <c r="A283" s="71"/>
      <c r="B283" s="8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row>
    <row r="284" spans="1:43" x14ac:dyDescent="0.25">
      <c r="A284" s="71"/>
      <c r="B284" s="8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row>
    <row r="285" spans="1:43" x14ac:dyDescent="0.25">
      <c r="A285" s="71"/>
      <c r="B285" s="8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row>
    <row r="286" spans="1:43" x14ac:dyDescent="0.25">
      <c r="A286" s="71"/>
      <c r="B286" s="8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row>
    <row r="287" spans="1:43" x14ac:dyDescent="0.25">
      <c r="A287" s="71"/>
      <c r="B287" s="8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row>
    <row r="288" spans="1:43" x14ac:dyDescent="0.25">
      <c r="A288" s="71"/>
      <c r="B288" s="8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row>
    <row r="289" spans="1:43" x14ac:dyDescent="0.25">
      <c r="A289" s="71"/>
      <c r="B289" s="8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row>
    <row r="290" spans="1:43" x14ac:dyDescent="0.25">
      <c r="A290" s="71"/>
      <c r="B290" s="8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row>
    <row r="291" spans="1:43" x14ac:dyDescent="0.25">
      <c r="A291" s="71"/>
      <c r="B291" s="8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row>
    <row r="292" spans="1:43" x14ac:dyDescent="0.25">
      <c r="A292" s="71"/>
      <c r="B292" s="8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c r="AN292" s="71"/>
      <c r="AO292" s="71"/>
      <c r="AP292" s="71"/>
      <c r="AQ292" s="71"/>
    </row>
    <row r="293" spans="1:43" x14ac:dyDescent="0.25">
      <c r="A293" s="71"/>
      <c r="B293" s="8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row>
    <row r="294" spans="1:43" x14ac:dyDescent="0.25">
      <c r="A294" s="71"/>
      <c r="B294" s="8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row>
    <row r="295" spans="1:43" x14ac:dyDescent="0.25">
      <c r="A295" s="71"/>
      <c r="B295" s="8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row>
    <row r="296" spans="1:43" x14ac:dyDescent="0.25">
      <c r="A296" s="71"/>
      <c r="B296" s="8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row>
    <row r="297" spans="1:43" x14ac:dyDescent="0.25">
      <c r="A297" s="71"/>
      <c r="B297" s="8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row>
    <row r="298" spans="1:43" x14ac:dyDescent="0.25">
      <c r="A298" s="71"/>
      <c r="B298" s="8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row>
    <row r="299" spans="1:43" x14ac:dyDescent="0.25">
      <c r="A299" s="71"/>
      <c r="B299" s="8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row>
    <row r="300" spans="1:43" x14ac:dyDescent="0.25">
      <c r="A300" s="71"/>
      <c r="B300" s="8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row>
    <row r="301" spans="1:43" x14ac:dyDescent="0.25">
      <c r="A301" s="71"/>
      <c r="B301" s="8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row>
    <row r="302" spans="1:43" x14ac:dyDescent="0.25">
      <c r="A302" s="71"/>
      <c r="B302" s="8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row>
    <row r="303" spans="1:43" x14ac:dyDescent="0.25">
      <c r="A303" s="71"/>
      <c r="B303" s="8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row>
    <row r="304" spans="1:43" x14ac:dyDescent="0.25">
      <c r="A304" s="71"/>
      <c r="B304" s="8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71"/>
      <c r="AG304" s="71"/>
      <c r="AH304" s="71"/>
      <c r="AI304" s="71"/>
      <c r="AJ304" s="71"/>
      <c r="AK304" s="71"/>
      <c r="AL304" s="71"/>
      <c r="AM304" s="71"/>
      <c r="AN304" s="71"/>
      <c r="AO304" s="71"/>
      <c r="AP304" s="71"/>
      <c r="AQ304" s="71"/>
    </row>
    <row r="305" spans="1:43" x14ac:dyDescent="0.25">
      <c r="A305" s="71"/>
      <c r="B305" s="8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row>
    <row r="306" spans="1:43" x14ac:dyDescent="0.25">
      <c r="A306" s="71"/>
      <c r="B306" s="8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c r="AN306" s="71"/>
      <c r="AO306" s="71"/>
      <c r="AP306" s="71"/>
      <c r="AQ306" s="71"/>
    </row>
    <row r="307" spans="1:43" x14ac:dyDescent="0.25">
      <c r="A307" s="71"/>
      <c r="B307" s="8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row>
    <row r="308" spans="1:43" x14ac:dyDescent="0.25">
      <c r="A308" s="71"/>
      <c r="B308" s="8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c r="AN308" s="71"/>
      <c r="AO308" s="71"/>
      <c r="AP308" s="71"/>
      <c r="AQ308" s="71"/>
    </row>
    <row r="309" spans="1:43" x14ac:dyDescent="0.25">
      <c r="A309" s="71"/>
      <c r="B309" s="8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row>
    <row r="310" spans="1:43" x14ac:dyDescent="0.25">
      <c r="A310" s="71"/>
      <c r="B310" s="8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row>
    <row r="311" spans="1:43" x14ac:dyDescent="0.25">
      <c r="A311" s="71"/>
      <c r="B311" s="8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row>
    <row r="312" spans="1:43" x14ac:dyDescent="0.25">
      <c r="A312" s="71"/>
      <c r="B312" s="8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c r="AN312" s="71"/>
      <c r="AO312" s="71"/>
      <c r="AP312" s="71"/>
      <c r="AQ312" s="71"/>
    </row>
    <row r="313" spans="1:43" x14ac:dyDescent="0.25">
      <c r="A313" s="71"/>
      <c r="B313" s="8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row>
    <row r="314" spans="1:43" x14ac:dyDescent="0.25">
      <c r="A314" s="71"/>
      <c r="B314" s="8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row>
    <row r="315" spans="1:43" x14ac:dyDescent="0.25">
      <c r="A315" s="71"/>
      <c r="B315" s="8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row>
    <row r="316" spans="1:43" x14ac:dyDescent="0.25">
      <c r="A316" s="71"/>
      <c r="B316" s="8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c r="AN316" s="71"/>
      <c r="AO316" s="71"/>
      <c r="AP316" s="71"/>
      <c r="AQ316" s="71"/>
    </row>
    <row r="317" spans="1:43" x14ac:dyDescent="0.25">
      <c r="A317" s="71"/>
      <c r="B317" s="8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row>
    <row r="318" spans="1:43" x14ac:dyDescent="0.25">
      <c r="A318" s="71"/>
      <c r="B318" s="8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row>
    <row r="319" spans="1:43" x14ac:dyDescent="0.25">
      <c r="A319" s="71"/>
      <c r="B319" s="8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row>
    <row r="320" spans="1:43" x14ac:dyDescent="0.25">
      <c r="A320" s="71"/>
      <c r="B320" s="8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row>
    <row r="321" spans="1:43" x14ac:dyDescent="0.25">
      <c r="A321" s="71"/>
      <c r="B321" s="8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row>
    <row r="322" spans="1:43" x14ac:dyDescent="0.25">
      <c r="A322" s="71"/>
      <c r="B322" s="8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c r="AN322" s="71"/>
      <c r="AO322" s="71"/>
      <c r="AP322" s="71"/>
      <c r="AQ322" s="71"/>
    </row>
    <row r="323" spans="1:43" x14ac:dyDescent="0.25">
      <c r="A323" s="71"/>
      <c r="B323" s="8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row>
    <row r="324" spans="1:43" x14ac:dyDescent="0.25">
      <c r="A324" s="71"/>
      <c r="B324" s="8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row>
    <row r="325" spans="1:43" x14ac:dyDescent="0.25">
      <c r="A325" s="71"/>
      <c r="B325" s="8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row>
    <row r="326" spans="1:43" x14ac:dyDescent="0.25">
      <c r="A326" s="71"/>
      <c r="B326" s="8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row>
    <row r="327" spans="1:43" x14ac:dyDescent="0.25">
      <c r="A327" s="71"/>
      <c r="B327" s="8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row>
    <row r="328" spans="1:43" x14ac:dyDescent="0.25">
      <c r="A328" s="71"/>
      <c r="B328" s="8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c r="AN328" s="71"/>
      <c r="AO328" s="71"/>
      <c r="AP328" s="71"/>
      <c r="AQ328" s="71"/>
    </row>
    <row r="329" spans="1:43" x14ac:dyDescent="0.25">
      <c r="A329" s="71"/>
      <c r="B329" s="8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row>
    <row r="330" spans="1:43" x14ac:dyDescent="0.25">
      <c r="A330" s="71"/>
      <c r="B330" s="8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row>
    <row r="331" spans="1:43" x14ac:dyDescent="0.25">
      <c r="A331" s="71"/>
      <c r="B331" s="8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row>
    <row r="332" spans="1:43" x14ac:dyDescent="0.25">
      <c r="A332" s="71"/>
      <c r="B332" s="8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row>
    <row r="333" spans="1:43" x14ac:dyDescent="0.25">
      <c r="A333" s="71"/>
      <c r="B333" s="8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row>
    <row r="334" spans="1:43" x14ac:dyDescent="0.25">
      <c r="A334" s="71"/>
      <c r="B334" s="8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row>
    <row r="335" spans="1:43" x14ac:dyDescent="0.25">
      <c r="A335" s="71"/>
      <c r="B335" s="8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row>
    <row r="336" spans="1:43" x14ac:dyDescent="0.25">
      <c r="A336" s="71"/>
      <c r="B336" s="8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row>
    <row r="337" spans="1:43" x14ac:dyDescent="0.25">
      <c r="A337" s="71"/>
      <c r="B337" s="8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row>
    <row r="338" spans="1:43" x14ac:dyDescent="0.25">
      <c r="A338" s="71"/>
      <c r="B338" s="8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row>
    <row r="339" spans="1:43" x14ac:dyDescent="0.25">
      <c r="A339" s="71"/>
      <c r="B339" s="8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row>
    <row r="340" spans="1:43" x14ac:dyDescent="0.25">
      <c r="A340" s="71"/>
      <c r="B340" s="8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row>
    <row r="341" spans="1:43" x14ac:dyDescent="0.25">
      <c r="A341" s="71"/>
      <c r="B341" s="8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row>
    <row r="342" spans="1:43" x14ac:dyDescent="0.25">
      <c r="A342" s="71"/>
      <c r="B342" s="8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row>
    <row r="343" spans="1:43" x14ac:dyDescent="0.25">
      <c r="A343" s="71"/>
      <c r="B343" s="8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row>
    <row r="344" spans="1:43" x14ac:dyDescent="0.25">
      <c r="A344" s="71"/>
      <c r="B344" s="8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row>
    <row r="345" spans="1:43" x14ac:dyDescent="0.25">
      <c r="A345" s="71"/>
      <c r="B345" s="8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row>
    <row r="346" spans="1:43" x14ac:dyDescent="0.25">
      <c r="A346" s="71"/>
      <c r="B346" s="8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row>
    <row r="347" spans="1:43" x14ac:dyDescent="0.25">
      <c r="A347" s="71"/>
      <c r="B347" s="8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row>
    <row r="348" spans="1:43" x14ac:dyDescent="0.25">
      <c r="A348" s="71"/>
      <c r="B348" s="8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row>
    <row r="349" spans="1:43" x14ac:dyDescent="0.25">
      <c r="A349" s="71"/>
      <c r="B349" s="8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row>
    <row r="350" spans="1:43" x14ac:dyDescent="0.25">
      <c r="A350" s="71"/>
      <c r="B350" s="8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c r="AL350" s="71"/>
      <c r="AM350" s="71"/>
      <c r="AN350" s="71"/>
      <c r="AO350" s="71"/>
      <c r="AP350" s="71"/>
      <c r="AQ350" s="71"/>
    </row>
    <row r="351" spans="1:43" x14ac:dyDescent="0.25">
      <c r="A351" s="71"/>
      <c r="B351" s="8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row>
    <row r="352" spans="1:43" x14ac:dyDescent="0.25">
      <c r="A352" s="71"/>
      <c r="B352" s="8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c r="AL352" s="71"/>
      <c r="AM352" s="71"/>
      <c r="AN352" s="71"/>
      <c r="AO352" s="71"/>
      <c r="AP352" s="71"/>
      <c r="AQ352" s="71"/>
    </row>
    <row r="353" spans="1:43" x14ac:dyDescent="0.25">
      <c r="A353" s="71"/>
      <c r="B353" s="8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row>
    <row r="354" spans="1:43" x14ac:dyDescent="0.25">
      <c r="A354" s="71"/>
      <c r="B354" s="8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row>
    <row r="355" spans="1:43" x14ac:dyDescent="0.25">
      <c r="A355" s="71"/>
      <c r="B355" s="8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row>
    <row r="356" spans="1:43" x14ac:dyDescent="0.25">
      <c r="A356" s="71"/>
      <c r="B356" s="8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row>
    <row r="357" spans="1:43" x14ac:dyDescent="0.25">
      <c r="A357" s="71"/>
      <c r="B357" s="8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row>
    <row r="358" spans="1:43" x14ac:dyDescent="0.25">
      <c r="A358" s="71"/>
      <c r="B358" s="8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row>
    <row r="359" spans="1:43" x14ac:dyDescent="0.25">
      <c r="A359" s="71"/>
      <c r="B359" s="8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c r="AL359" s="71"/>
      <c r="AM359" s="71"/>
      <c r="AN359" s="71"/>
      <c r="AO359" s="71"/>
      <c r="AP359" s="71"/>
      <c r="AQ359" s="71"/>
    </row>
    <row r="360" spans="1:43" x14ac:dyDescent="0.25">
      <c r="A360" s="71"/>
      <c r="B360" s="8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row>
    <row r="361" spans="1:43" x14ac:dyDescent="0.25">
      <c r="A361" s="71"/>
      <c r="B361" s="8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row>
    <row r="362" spans="1:43" x14ac:dyDescent="0.25">
      <c r="A362" s="71"/>
      <c r="B362" s="8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row>
    <row r="363" spans="1:43" x14ac:dyDescent="0.25">
      <c r="A363" s="71"/>
      <c r="B363" s="8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row>
    <row r="364" spans="1:43" x14ac:dyDescent="0.25">
      <c r="A364" s="71"/>
      <c r="B364" s="8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row>
    <row r="365" spans="1:43" x14ac:dyDescent="0.25">
      <c r="A365" s="71"/>
      <c r="B365" s="8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c r="AL365" s="71"/>
      <c r="AM365" s="71"/>
      <c r="AN365" s="71"/>
      <c r="AO365" s="71"/>
      <c r="AP365" s="71"/>
      <c r="AQ365" s="71"/>
    </row>
    <row r="366" spans="1:43" x14ac:dyDescent="0.25">
      <c r="A366" s="71"/>
      <c r="B366" s="8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row>
    <row r="367" spans="1:43" x14ac:dyDescent="0.25">
      <c r="A367" s="71"/>
      <c r="B367" s="8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row>
    <row r="368" spans="1:43" x14ac:dyDescent="0.25">
      <c r="A368" s="71"/>
      <c r="B368" s="8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row>
    <row r="369" spans="1:43" x14ac:dyDescent="0.25">
      <c r="A369" s="71"/>
      <c r="B369" s="8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row>
    <row r="370" spans="1:43" x14ac:dyDescent="0.25">
      <c r="A370" s="71"/>
      <c r="B370" s="8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row>
    <row r="371" spans="1:43" x14ac:dyDescent="0.25">
      <c r="A371" s="71"/>
      <c r="B371" s="8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row>
    <row r="372" spans="1:43" x14ac:dyDescent="0.25">
      <c r="A372" s="71"/>
      <c r="B372" s="8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row>
    <row r="373" spans="1:43" x14ac:dyDescent="0.25">
      <c r="A373" s="71"/>
      <c r="B373" s="8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row>
    <row r="374" spans="1:43" x14ac:dyDescent="0.25">
      <c r="A374" s="71"/>
      <c r="B374" s="8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row>
    <row r="375" spans="1:43" x14ac:dyDescent="0.25">
      <c r="A375" s="71"/>
      <c r="B375" s="8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row>
    <row r="376" spans="1:43" x14ac:dyDescent="0.25">
      <c r="A376" s="71"/>
      <c r="B376" s="8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row>
    <row r="377" spans="1:43" x14ac:dyDescent="0.25">
      <c r="A377" s="71"/>
      <c r="B377" s="8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row>
    <row r="378" spans="1:43" x14ac:dyDescent="0.25">
      <c r="A378" s="71"/>
      <c r="B378" s="8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row>
    <row r="379" spans="1:43" x14ac:dyDescent="0.25">
      <c r="A379" s="71"/>
      <c r="B379" s="8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row>
    <row r="380" spans="1:43" x14ac:dyDescent="0.25">
      <c r="A380" s="71"/>
      <c r="B380" s="8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row>
    <row r="381" spans="1:43" x14ac:dyDescent="0.25">
      <c r="A381" s="71"/>
      <c r="B381" s="8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row>
    <row r="382" spans="1:43" x14ac:dyDescent="0.25">
      <c r="A382" s="71"/>
      <c r="B382" s="8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row>
    <row r="383" spans="1:43" x14ac:dyDescent="0.25">
      <c r="A383" s="71"/>
      <c r="B383" s="8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c r="AL383" s="71"/>
      <c r="AM383" s="71"/>
      <c r="AN383" s="71"/>
      <c r="AO383" s="71"/>
      <c r="AP383" s="71"/>
      <c r="AQ383" s="71"/>
    </row>
    <row r="384" spans="1:43" x14ac:dyDescent="0.25">
      <c r="A384" s="71"/>
      <c r="B384" s="8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row>
    <row r="385" spans="1:43" x14ac:dyDescent="0.25">
      <c r="A385" s="71"/>
      <c r="B385" s="8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c r="AL385" s="71"/>
      <c r="AM385" s="71"/>
      <c r="AN385" s="71"/>
      <c r="AO385" s="71"/>
      <c r="AP385" s="71"/>
      <c r="AQ385" s="71"/>
    </row>
  </sheetData>
  <mergeCells count="1">
    <mergeCell ref="B33:K33"/>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6AD61-85B1-470B-B32E-95EAD35BF7EB}">
  <dimension ref="B2:I23"/>
  <sheetViews>
    <sheetView workbookViewId="0">
      <selection activeCell="B6" sqref="B6"/>
    </sheetView>
  </sheetViews>
  <sheetFormatPr defaultRowHeight="15" x14ac:dyDescent="0.25"/>
  <cols>
    <col min="1" max="1" width="9.140625" style="71"/>
    <col min="2" max="2" width="10.7109375" style="71" customWidth="1"/>
    <col min="3" max="3" width="73.7109375" style="71" customWidth="1"/>
    <col min="4" max="9" width="9.85546875" style="71" customWidth="1"/>
    <col min="10" max="16384" width="9.140625" style="71"/>
  </cols>
  <sheetData>
    <row r="2" spans="2:9" x14ac:dyDescent="0.25">
      <c r="B2" s="93" t="s">
        <v>204</v>
      </c>
    </row>
    <row r="4" spans="2:9" x14ac:dyDescent="0.25">
      <c r="B4" s="94" t="s">
        <v>200</v>
      </c>
      <c r="C4" s="94" t="s">
        <v>205</v>
      </c>
      <c r="D4" s="94" t="s">
        <v>181</v>
      </c>
      <c r="E4" s="94" t="s">
        <v>42</v>
      </c>
      <c r="F4" s="94" t="s">
        <v>182</v>
      </c>
      <c r="G4" s="94" t="s">
        <v>183</v>
      </c>
      <c r="H4" s="94" t="s">
        <v>184</v>
      </c>
      <c r="I4" s="94" t="s">
        <v>185</v>
      </c>
    </row>
    <row r="5" spans="2:9" x14ac:dyDescent="0.25">
      <c r="B5" s="94" t="s">
        <v>221</v>
      </c>
      <c r="C5" s="76" t="s">
        <v>203</v>
      </c>
      <c r="D5" s="80">
        <v>26496.765316204201</v>
      </c>
      <c r="E5" s="80">
        <v>27910.286845885144</v>
      </c>
      <c r="F5" s="80">
        <v>28714.932773846107</v>
      </c>
      <c r="G5" s="80">
        <v>29534.816934724429</v>
      </c>
      <c r="H5" s="80">
        <v>30371.733032529723</v>
      </c>
      <c r="I5" s="80">
        <v>31230.194613655032</v>
      </c>
    </row>
    <row r="6" spans="2:9" x14ac:dyDescent="0.25">
      <c r="B6" s="94"/>
      <c r="C6" s="95" t="s">
        <v>197</v>
      </c>
      <c r="D6" s="80"/>
      <c r="E6" s="80"/>
      <c r="F6" s="96">
        <v>-44.778494377867901</v>
      </c>
      <c r="G6" s="96">
        <v>-45.674064265407651</v>
      </c>
      <c r="H6" s="96">
        <v>-46.587545550726645</v>
      </c>
      <c r="I6" s="96">
        <v>-47.51929646174176</v>
      </c>
    </row>
    <row r="7" spans="2:9" x14ac:dyDescent="0.25">
      <c r="B7" s="94"/>
      <c r="C7" s="95" t="s">
        <v>198</v>
      </c>
      <c r="D7" s="80"/>
      <c r="E7" s="80"/>
      <c r="F7" s="96">
        <v>-362.7410663141236</v>
      </c>
      <c r="G7" s="96">
        <v>-178.82950815791264</v>
      </c>
      <c r="H7" s="96">
        <v>-123.33533790571892</v>
      </c>
      <c r="I7" s="96">
        <v>-88.09180800894319</v>
      </c>
    </row>
    <row r="8" spans="2:9" x14ac:dyDescent="0.25">
      <c r="B8" s="94"/>
      <c r="C8" s="95" t="s">
        <v>207</v>
      </c>
      <c r="D8" s="80"/>
      <c r="E8" s="80"/>
      <c r="F8" s="96">
        <v>-234.05704180937028</v>
      </c>
      <c r="G8" s="96">
        <v>-234.05704180937028</v>
      </c>
      <c r="H8" s="96">
        <v>-234.05704180936664</v>
      </c>
      <c r="I8" s="96"/>
    </row>
    <row r="9" spans="2:9" x14ac:dyDescent="0.25">
      <c r="B9" s="94"/>
      <c r="C9" s="94" t="s">
        <v>199</v>
      </c>
      <c r="D9" s="79">
        <v>26496.765316204201</v>
      </c>
      <c r="E9" s="79">
        <v>27910.286845885144</v>
      </c>
      <c r="F9" s="79">
        <v>28073.356171344745</v>
      </c>
      <c r="G9" s="79">
        <v>29076.256320491739</v>
      </c>
      <c r="H9" s="79">
        <v>29967.75310726391</v>
      </c>
      <c r="I9" s="79">
        <v>31094.583509184347</v>
      </c>
    </row>
    <row r="10" spans="2:9" x14ac:dyDescent="0.25">
      <c r="B10" s="94"/>
      <c r="C10" s="76"/>
      <c r="D10" s="80"/>
      <c r="E10" s="80"/>
      <c r="F10" s="80"/>
      <c r="G10" s="80"/>
      <c r="H10" s="80"/>
      <c r="I10" s="80"/>
    </row>
    <row r="11" spans="2:9" x14ac:dyDescent="0.25">
      <c r="B11" s="94" t="s">
        <v>201</v>
      </c>
      <c r="C11" s="76" t="s">
        <v>203</v>
      </c>
      <c r="D11" s="80">
        <v>26496.765316204201</v>
      </c>
      <c r="E11" s="80">
        <v>27910.286845885144</v>
      </c>
      <c r="F11" s="80">
        <v>28753.177508630873</v>
      </c>
      <c r="G11" s="80">
        <v>29621.52346939153</v>
      </c>
      <c r="H11" s="80">
        <v>30516.093478167146</v>
      </c>
      <c r="I11" s="80">
        <v>31437.679501207807</v>
      </c>
    </row>
    <row r="12" spans="2:9" x14ac:dyDescent="0.25">
      <c r="B12" s="94"/>
      <c r="C12" s="95" t="s">
        <v>197</v>
      </c>
      <c r="D12" s="80"/>
      <c r="E12" s="80"/>
      <c r="F12" s="80"/>
      <c r="G12" s="80"/>
      <c r="H12" s="80"/>
      <c r="I12" s="80"/>
    </row>
    <row r="13" spans="2:9" x14ac:dyDescent="0.25">
      <c r="B13" s="94"/>
      <c r="C13" s="95" t="s">
        <v>198</v>
      </c>
      <c r="D13" s="80"/>
      <c r="E13" s="80"/>
      <c r="F13" s="96">
        <v>-77.362244317813747</v>
      </c>
      <c r="G13" s="96">
        <v>-5.8563998400131823</v>
      </c>
      <c r="H13" s="96">
        <v>-8.0507819954218576</v>
      </c>
      <c r="I13" s="96">
        <v>-12.854098027932196</v>
      </c>
    </row>
    <row r="14" spans="2:9" x14ac:dyDescent="0.25">
      <c r="B14" s="94"/>
      <c r="C14" s="95" t="s">
        <v>207</v>
      </c>
      <c r="D14" s="80"/>
      <c r="E14" s="80"/>
      <c r="F14" s="96">
        <v>-178.24048678968757</v>
      </c>
      <c r="G14" s="96">
        <v>-178.24048678967665</v>
      </c>
      <c r="H14" s="96">
        <v>-178.24048678968393</v>
      </c>
      <c r="I14" s="96"/>
    </row>
    <row r="15" spans="2:9" x14ac:dyDescent="0.25">
      <c r="B15" s="94"/>
      <c r="C15" s="94" t="s">
        <v>199</v>
      </c>
      <c r="D15" s="79">
        <v>26496.765316204201</v>
      </c>
      <c r="E15" s="79">
        <v>27910.286845885144</v>
      </c>
      <c r="F15" s="79">
        <v>28497.574777523372</v>
      </c>
      <c r="G15" s="79">
        <v>29437.42658276184</v>
      </c>
      <c r="H15" s="79">
        <v>30329.80220938204</v>
      </c>
      <c r="I15" s="79">
        <v>31424.825403179875</v>
      </c>
    </row>
    <row r="16" spans="2:9" x14ac:dyDescent="0.25">
      <c r="B16" s="94"/>
      <c r="C16" s="76"/>
      <c r="D16" s="80"/>
      <c r="E16" s="80"/>
      <c r="F16" s="80"/>
      <c r="G16" s="80"/>
      <c r="H16" s="80"/>
      <c r="I16" s="80"/>
    </row>
    <row r="17" spans="2:9" x14ac:dyDescent="0.25">
      <c r="B17" s="94" t="s">
        <v>202</v>
      </c>
      <c r="C17" s="76" t="s">
        <v>203</v>
      </c>
      <c r="D17" s="80">
        <v>26496.765316204201</v>
      </c>
      <c r="E17" s="80">
        <v>27910.286845885144</v>
      </c>
      <c r="F17" s="80">
        <v>28714.932773846107</v>
      </c>
      <c r="G17" s="80">
        <v>29534.816934724429</v>
      </c>
      <c r="H17" s="80">
        <v>30371.733032529723</v>
      </c>
      <c r="I17" s="80">
        <v>31230.194613655032</v>
      </c>
    </row>
    <row r="18" spans="2:9" x14ac:dyDescent="0.25">
      <c r="B18" s="94"/>
      <c r="C18" s="95" t="s">
        <v>197</v>
      </c>
      <c r="D18" s="80"/>
      <c r="E18" s="80"/>
      <c r="F18" s="96">
        <v>-44.778494377867901</v>
      </c>
      <c r="G18" s="96">
        <v>-45.674064265407651</v>
      </c>
      <c r="H18" s="96">
        <v>-46.587545550726645</v>
      </c>
      <c r="I18" s="96">
        <v>-47.51929646174176</v>
      </c>
    </row>
    <row r="19" spans="2:9" x14ac:dyDescent="0.25">
      <c r="B19" s="76"/>
      <c r="C19" s="95" t="s">
        <v>198</v>
      </c>
      <c r="D19" s="80"/>
      <c r="E19" s="80"/>
      <c r="F19" s="96">
        <v>-704.72683566444539</v>
      </c>
      <c r="G19" s="96">
        <v>-389.37053135345559</v>
      </c>
      <c r="H19" s="96">
        <v>-282.52225228221505</v>
      </c>
      <c r="I19" s="96">
        <v>-223.28578191151973</v>
      </c>
    </row>
    <row r="20" spans="2:9" x14ac:dyDescent="0.25">
      <c r="B20" s="76"/>
      <c r="C20" s="95" t="s">
        <v>207</v>
      </c>
      <c r="D20" s="80"/>
      <c r="E20" s="80"/>
      <c r="F20" s="96">
        <v>-268.72198763497363</v>
      </c>
      <c r="G20" s="96">
        <v>-268.72198763496635</v>
      </c>
      <c r="H20" s="96">
        <v>-268.72198763496999</v>
      </c>
      <c r="I20" s="96"/>
    </row>
    <row r="21" spans="2:9" x14ac:dyDescent="0.25">
      <c r="B21" s="76"/>
      <c r="C21" s="94" t="s">
        <v>199</v>
      </c>
      <c r="D21" s="79">
        <v>26496.765316204201</v>
      </c>
      <c r="E21" s="79">
        <v>27910.286845885144</v>
      </c>
      <c r="F21" s="79">
        <v>27696.70545616882</v>
      </c>
      <c r="G21" s="79">
        <v>28831.0503514706</v>
      </c>
      <c r="H21" s="79">
        <v>29773.901247061811</v>
      </c>
      <c r="I21" s="79">
        <v>30959.389535281771</v>
      </c>
    </row>
    <row r="23" spans="2:9" ht="48" customHeight="1" x14ac:dyDescent="0.25">
      <c r="B23" s="132" t="s">
        <v>210</v>
      </c>
      <c r="C23" s="132"/>
      <c r="D23" s="132"/>
      <c r="E23" s="132"/>
      <c r="F23" s="132"/>
      <c r="G23" s="132"/>
      <c r="H23" s="132"/>
      <c r="I23" s="132"/>
    </row>
  </sheetData>
  <mergeCells count="1">
    <mergeCell ref="B23:I23"/>
  </mergeCells>
  <pageMargins left="0.7" right="0.7" top="0.75" bottom="0.75" header="0.3" footer="0.3"/>
  <pageSetup paperSize="9" orientation="portrait" horizontalDpi="0"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17D5-AD6D-4EA6-B7CA-ADF2A4D7B657}">
  <dimension ref="B2:H17"/>
  <sheetViews>
    <sheetView workbookViewId="0">
      <selection activeCell="B18" sqref="B18"/>
    </sheetView>
  </sheetViews>
  <sheetFormatPr defaultRowHeight="15" x14ac:dyDescent="0.25"/>
  <cols>
    <col min="1" max="1" width="9.140625" style="71"/>
    <col min="2" max="2" width="9.7109375" style="71" customWidth="1"/>
    <col min="3" max="3" width="70.42578125" style="71" customWidth="1"/>
    <col min="4" max="16384" width="9.140625" style="71"/>
  </cols>
  <sheetData>
    <row r="2" spans="2:8" x14ac:dyDescent="0.25">
      <c r="B2" s="93" t="s">
        <v>215</v>
      </c>
    </row>
    <row r="4" spans="2:8" x14ac:dyDescent="0.25">
      <c r="B4" s="94" t="s">
        <v>200</v>
      </c>
      <c r="C4" s="94" t="s">
        <v>205</v>
      </c>
      <c r="D4" s="94" t="s">
        <v>42</v>
      </c>
      <c r="E4" s="94" t="s">
        <v>182</v>
      </c>
      <c r="F4" s="94" t="s">
        <v>183</v>
      </c>
      <c r="G4" s="94" t="s">
        <v>184</v>
      </c>
      <c r="H4" s="94" t="s">
        <v>185</v>
      </c>
    </row>
    <row r="5" spans="2:8" x14ac:dyDescent="0.25">
      <c r="B5" s="94" t="s">
        <v>221</v>
      </c>
      <c r="C5" s="76" t="s">
        <v>209</v>
      </c>
      <c r="D5" s="80">
        <v>14004.144118493612</v>
      </c>
      <c r="E5" s="80">
        <v>13709.523965121545</v>
      </c>
      <c r="F5" s="80">
        <v>14176.503842242515</v>
      </c>
      <c r="G5" s="80">
        <v>14439.258111469879</v>
      </c>
      <c r="H5" s="80">
        <v>15408.17306275344</v>
      </c>
    </row>
    <row r="6" spans="2:8" x14ac:dyDescent="0.25">
      <c r="B6" s="94"/>
      <c r="C6" s="95" t="s">
        <v>207</v>
      </c>
      <c r="D6" s="80"/>
      <c r="E6" s="96">
        <v>-200.67711550000001</v>
      </c>
      <c r="F6" s="96">
        <v>-200.67711550000001</v>
      </c>
      <c r="G6" s="96">
        <v>-200.67711550000001</v>
      </c>
      <c r="H6" s="96"/>
    </row>
    <row r="7" spans="2:8" x14ac:dyDescent="0.25">
      <c r="B7" s="94"/>
      <c r="C7" s="94" t="s">
        <v>208</v>
      </c>
      <c r="D7" s="79">
        <v>14004.144118493612</v>
      </c>
      <c r="E7" s="79">
        <v>13910.201080621546</v>
      </c>
      <c r="F7" s="79">
        <v>14377.180957742516</v>
      </c>
      <c r="G7" s="79">
        <v>14639.935226969879</v>
      </c>
      <c r="H7" s="79">
        <v>15408.17306275344</v>
      </c>
    </row>
    <row r="8" spans="2:8" x14ac:dyDescent="0.25">
      <c r="B8" s="94"/>
      <c r="C8" s="76"/>
      <c r="D8" s="80"/>
      <c r="E8" s="80"/>
      <c r="F8" s="80"/>
      <c r="G8" s="80"/>
      <c r="H8" s="80"/>
    </row>
    <row r="9" spans="2:8" x14ac:dyDescent="0.25">
      <c r="B9" s="94" t="s">
        <v>201</v>
      </c>
      <c r="C9" s="76" t="s">
        <v>209</v>
      </c>
      <c r="D9" s="80">
        <v>14004.144118493612</v>
      </c>
      <c r="E9" s="80">
        <v>13980.501756281736</v>
      </c>
      <c r="F9" s="80">
        <v>14381.355291127091</v>
      </c>
      <c r="G9" s="80">
        <v>14644.109560354451</v>
      </c>
      <c r="H9" s="80">
        <v>15540.42574730468</v>
      </c>
    </row>
    <row r="10" spans="2:8" x14ac:dyDescent="0.25">
      <c r="B10" s="94"/>
      <c r="C10" s="95" t="s">
        <v>207</v>
      </c>
      <c r="D10" s="80"/>
      <c r="E10" s="96">
        <v>-164.37773333333334</v>
      </c>
      <c r="F10" s="96">
        <v>-164.37773333333334</v>
      </c>
      <c r="G10" s="96">
        <v>-164.37773333333334</v>
      </c>
      <c r="H10" s="96"/>
    </row>
    <row r="11" spans="2:8" x14ac:dyDescent="0.25">
      <c r="B11" s="94"/>
      <c r="C11" s="94" t="s">
        <v>208</v>
      </c>
      <c r="D11" s="79">
        <v>14004.144118493612</v>
      </c>
      <c r="E11" s="79">
        <v>14144.87948961507</v>
      </c>
      <c r="F11" s="79">
        <v>14545.733024460424</v>
      </c>
      <c r="G11" s="79">
        <v>14808.487293687784</v>
      </c>
      <c r="H11" s="79">
        <v>15540.42574730468</v>
      </c>
    </row>
    <row r="12" spans="2:8" x14ac:dyDescent="0.25">
      <c r="B12" s="94"/>
      <c r="C12" s="76"/>
      <c r="D12" s="80"/>
      <c r="E12" s="80"/>
      <c r="F12" s="80"/>
      <c r="G12" s="80"/>
      <c r="H12" s="80"/>
    </row>
    <row r="13" spans="2:8" x14ac:dyDescent="0.25">
      <c r="B13" s="94" t="s">
        <v>202</v>
      </c>
      <c r="C13" s="76" t="s">
        <v>209</v>
      </c>
      <c r="D13" s="80">
        <v>14004.144118493612</v>
      </c>
      <c r="E13" s="80">
        <v>13240.1671471345</v>
      </c>
      <c r="F13" s="80">
        <v>13839.39970880671</v>
      </c>
      <c r="G13" s="80">
        <v>14102.153978034074</v>
      </c>
      <c r="H13" s="80">
        <v>15143.667693650961</v>
      </c>
    </row>
    <row r="14" spans="2:8" x14ac:dyDescent="0.25">
      <c r="B14" s="94"/>
      <c r="C14" s="95" t="s">
        <v>207</v>
      </c>
      <c r="D14" s="80"/>
      <c r="E14" s="96">
        <v>-236.97649766666666</v>
      </c>
      <c r="F14" s="96">
        <v>-236.97649766666666</v>
      </c>
      <c r="G14" s="96">
        <v>-236.97649766666666</v>
      </c>
      <c r="H14" s="96"/>
    </row>
    <row r="15" spans="2:8" x14ac:dyDescent="0.25">
      <c r="B15" s="76"/>
      <c r="C15" s="94" t="s">
        <v>208</v>
      </c>
      <c r="D15" s="79">
        <v>14004.144118493612</v>
      </c>
      <c r="E15" s="79">
        <v>13477.143644801166</v>
      </c>
      <c r="F15" s="79">
        <v>14076.376206473375</v>
      </c>
      <c r="G15" s="79">
        <v>14339.130475700738</v>
      </c>
      <c r="H15" s="79">
        <v>15143.667693650961</v>
      </c>
    </row>
    <row r="17" spans="2:8" ht="51" customHeight="1" x14ac:dyDescent="0.25">
      <c r="B17" s="132" t="s">
        <v>211</v>
      </c>
      <c r="C17" s="132"/>
      <c r="D17" s="132"/>
      <c r="E17" s="132"/>
      <c r="F17" s="132"/>
      <c r="G17" s="132"/>
      <c r="H17" s="132"/>
    </row>
  </sheetData>
  <mergeCells count="1">
    <mergeCell ref="B17:H17"/>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Explainer</vt:lpstr>
      <vt:lpstr>Contents</vt:lpstr>
      <vt:lpstr>Table A.9</vt:lpstr>
      <vt:lpstr>Table A.10</vt:lpstr>
      <vt:lpstr>Table A.11</vt:lpstr>
      <vt:lpstr>Table A.12</vt:lpstr>
      <vt:lpstr>Table A.13</vt:lpstr>
      <vt:lpstr>Table A.14</vt:lpstr>
      <vt:lpstr>Table A.15</vt:lpstr>
      <vt:lpstr>Table A.16</vt:lpstr>
      <vt:lpstr>Table A.17</vt:lpstr>
      <vt:lpstr>Table A.18</vt:lpstr>
      <vt:lpstr>Table A.19</vt:lpstr>
      <vt:lpstr>Data &gt;&gt;&gt;</vt:lpstr>
      <vt:lpstr>A.9</vt:lpstr>
      <vt:lpstr>A.9a</vt:lpstr>
      <vt:lpstr>A.10</vt:lpstr>
      <vt:lpstr>A.10a</vt:lpstr>
      <vt:lpstr>A.17</vt:lpstr>
      <vt:lpstr>A.18</vt:lpstr>
      <vt:lpstr>A.19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2020-09-23T20:09:45Z</dcterms:modified>
</cp:coreProperties>
</file>