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10"/>
  <workbookPr codeName="ThisWorkbook" defaultThemeVersion="166925"/>
  <mc:AlternateContent xmlns:mc="http://schemas.openxmlformats.org/markup-compatibility/2006">
    <mc:Choice Requires="x15">
      <x15ac:absPath xmlns:x15ac="http://schemas.microsoft.com/office/spreadsheetml/2010/11/ac" url="/Users/alex/Desktop/"/>
    </mc:Choice>
  </mc:AlternateContent>
  <xr:revisionPtr revIDLastSave="0" documentId="13_ncr:1_{14AA7201-3D4D-5144-87D7-8E69C439F219}" xr6:coauthVersionLast="45" xr6:coauthVersionMax="45" xr10:uidLastSave="{00000000-0000-0000-0000-000000000000}"/>
  <bookViews>
    <workbookView xWindow="0" yWindow="460" windowWidth="28800" windowHeight="11320" xr2:uid="{00000000-000D-0000-FFFF-FFFF00000000}"/>
  </bookViews>
  <sheets>
    <sheet name="Explainer" sheetId="17" r:id="rId1"/>
    <sheet name="Contents" sheetId="16" r:id="rId2"/>
    <sheet name="Table A.3" sheetId="2" r:id="rId3"/>
    <sheet name="Table A.4" sheetId="4" r:id="rId4"/>
    <sheet name="Table A.5" sheetId="6" r:id="rId5"/>
    <sheet name="Table A.6" sheetId="8" r:id="rId6"/>
    <sheet name="Table A.7" sheetId="11" r:id="rId7"/>
    <sheet name="Table A.8" sheetId="14" r:id="rId8"/>
    <sheet name="Table A.9" sheetId="18" r:id="rId9"/>
    <sheet name="Table A.10" sheetId="21" r:id="rId10"/>
    <sheet name="Table A.11" sheetId="23" r:id="rId11"/>
    <sheet name="Table A.12" sheetId="24" r:id="rId12"/>
    <sheet name="Data &gt;&gt;&gt;" sheetId="15" state="hidden" r:id="rId13"/>
    <sheet name="A.3" sheetId="1" state="hidden" r:id="rId14"/>
    <sheet name="A.4" sheetId="3" state="hidden" r:id="rId15"/>
    <sheet name="A.5" sheetId="5" state="hidden" r:id="rId16"/>
    <sheet name="A.6" sheetId="9" state="hidden" r:id="rId17"/>
    <sheet name="A.7" sheetId="12" state="hidden" r:id="rId18"/>
    <sheet name="A.8" sheetId="13" state="hidden" r:id="rId19"/>
    <sheet name="A.9" sheetId="19" state="hidden" r:id="rId20"/>
    <sheet name="A.10" sheetId="20" state="hidden" r:id="rId21"/>
  </sheets>
  <calcPr calcId="191029"/>
</workbook>
</file>

<file path=xl/calcChain.xml><?xml version="1.0" encoding="utf-8"?>
<calcChain xmlns="http://schemas.openxmlformats.org/spreadsheetml/2006/main">
  <c r="H7" i="18" l="1"/>
  <c r="G7" i="18"/>
  <c r="F7" i="18"/>
  <c r="E7" i="18"/>
  <c r="D7" i="18"/>
  <c r="C7" i="18"/>
  <c r="G27" i="18"/>
  <c r="C14" i="18"/>
  <c r="C22" i="18"/>
  <c r="F10" i="18"/>
  <c r="H24" i="18"/>
  <c r="H10" i="18"/>
  <c r="C25" i="18"/>
  <c r="F20" i="18"/>
  <c r="F22" i="18"/>
  <c r="G14" i="18"/>
  <c r="C24" i="18"/>
  <c r="F27" i="18"/>
  <c r="E28" i="18"/>
  <c r="E16" i="18"/>
  <c r="D16" i="18"/>
  <c r="G26" i="18"/>
  <c r="G15" i="18"/>
  <c r="H21" i="18"/>
  <c r="H15" i="18"/>
  <c r="E21" i="18"/>
  <c r="E13" i="18"/>
  <c r="G21" i="18"/>
  <c r="G22" i="18"/>
  <c r="F23" i="18"/>
  <c r="C21" i="18"/>
  <c r="F28" i="18"/>
  <c r="H13" i="18"/>
  <c r="E26" i="18"/>
  <c r="D17" i="18"/>
  <c r="F16" i="18"/>
  <c r="F14" i="18"/>
  <c r="H28" i="18"/>
  <c r="D10" i="18"/>
  <c r="F13" i="18"/>
  <c r="G20" i="18"/>
  <c r="H17" i="18"/>
  <c r="D13" i="18"/>
  <c r="E22" i="18"/>
  <c r="G25" i="18"/>
  <c r="F24" i="18"/>
  <c r="H20" i="18"/>
  <c r="C13" i="18"/>
  <c r="F17" i="18"/>
  <c r="F21" i="18"/>
  <c r="D27" i="18"/>
  <c r="D26" i="18"/>
  <c r="G16" i="18"/>
  <c r="F15" i="18"/>
  <c r="E23" i="18"/>
  <c r="E10" i="18"/>
  <c r="D22" i="18"/>
  <c r="C16" i="18"/>
  <c r="E15" i="18"/>
  <c r="C10" i="18"/>
  <c r="H23" i="18"/>
  <c r="D23" i="18"/>
  <c r="D14" i="18"/>
  <c r="E14" i="18"/>
  <c r="G24" i="18"/>
  <c r="D28" i="18"/>
  <c r="C15" i="18"/>
  <c r="E24" i="18"/>
  <c r="E17" i="18"/>
  <c r="E25" i="18"/>
  <c r="H25" i="18"/>
  <c r="C27" i="18"/>
  <c r="F26" i="18"/>
  <c r="E20" i="18"/>
  <c r="C17" i="18"/>
  <c r="G28" i="18"/>
  <c r="E27" i="18"/>
  <c r="H14" i="18"/>
  <c r="D21" i="18"/>
  <c r="C26" i="18"/>
  <c r="G13" i="18"/>
  <c r="C23" i="18"/>
  <c r="D15" i="18"/>
  <c r="D20" i="18"/>
  <c r="G10" i="18"/>
  <c r="C28" i="18"/>
  <c r="H16" i="18"/>
  <c r="D24" i="18"/>
  <c r="F25" i="18"/>
  <c r="D25" i="18"/>
  <c r="H22" i="18"/>
  <c r="G17" i="18"/>
  <c r="C20" i="18"/>
  <c r="H27" i="18"/>
  <c r="G23" i="18"/>
  <c r="H26" i="18"/>
  <c r="F7" i="21" l="1"/>
  <c r="E7" i="21"/>
  <c r="D7" i="21"/>
  <c r="C7" i="21"/>
  <c r="F4" i="21"/>
  <c r="E4" i="21"/>
  <c r="F4" i="18"/>
  <c r="E4" i="18"/>
  <c r="C20" i="21"/>
  <c r="C25" i="21"/>
  <c r="E23" i="21"/>
  <c r="F17" i="21"/>
  <c r="C21" i="21"/>
  <c r="E10" i="21"/>
  <c r="F16" i="21"/>
  <c r="D22" i="21"/>
  <c r="E28" i="21"/>
  <c r="C28" i="21"/>
  <c r="C23" i="21"/>
  <c r="E15" i="21"/>
  <c r="C17" i="21"/>
  <c r="D26" i="21"/>
  <c r="C22" i="21"/>
  <c r="F27" i="21"/>
  <c r="D14" i="21"/>
  <c r="F23" i="21"/>
  <c r="E22" i="21"/>
  <c r="F24" i="21"/>
  <c r="C14" i="21"/>
  <c r="E21" i="21"/>
  <c r="F13" i="21"/>
  <c r="C13" i="21"/>
  <c r="F21" i="21"/>
  <c r="E20" i="21"/>
  <c r="C26" i="21"/>
  <c r="F25" i="21"/>
  <c r="D20" i="21"/>
  <c r="F28" i="21"/>
  <c r="E27" i="21"/>
  <c r="C27" i="21"/>
  <c r="E24" i="21"/>
  <c r="C10" i="21"/>
  <c r="F10" i="21"/>
  <c r="E13" i="21"/>
  <c r="C16" i="21"/>
  <c r="D28" i="21"/>
  <c r="F20" i="21"/>
  <c r="E26" i="21"/>
  <c r="E16" i="21"/>
  <c r="D15" i="21"/>
  <c r="D23" i="21"/>
  <c r="D25" i="21"/>
  <c r="F26" i="21"/>
  <c r="C24" i="21"/>
  <c r="D10" i="21"/>
  <c r="F22" i="21"/>
  <c r="E17" i="21"/>
  <c r="F15" i="21"/>
  <c r="E25" i="21"/>
  <c r="D13" i="21"/>
  <c r="D27" i="21"/>
  <c r="D17" i="21"/>
  <c r="F14" i="21"/>
  <c r="C15" i="21"/>
  <c r="E14" i="21"/>
  <c r="D24" i="21"/>
  <c r="D16" i="21"/>
  <c r="D21" i="21"/>
  <c r="C9" i="14" l="1"/>
  <c r="C10" i="14"/>
  <c r="C11" i="14"/>
  <c r="C12" i="14"/>
  <c r="C13" i="14"/>
  <c r="C14" i="14"/>
  <c r="C15" i="14"/>
  <c r="C16" i="14"/>
  <c r="C17" i="14"/>
  <c r="C18" i="14"/>
  <c r="C19" i="14"/>
  <c r="C20" i="14"/>
  <c r="C21" i="14"/>
  <c r="C22" i="14"/>
  <c r="C23" i="14"/>
  <c r="E10" i="14"/>
  <c r="E11" i="14"/>
  <c r="E12" i="14"/>
  <c r="E13" i="14"/>
  <c r="E14" i="14"/>
  <c r="E15" i="14"/>
  <c r="E16" i="14"/>
  <c r="E17" i="14"/>
  <c r="E18" i="14"/>
  <c r="E19" i="14"/>
  <c r="E20" i="14"/>
  <c r="E21" i="14"/>
  <c r="E22" i="14"/>
  <c r="E23" i="14"/>
  <c r="E9" i="14"/>
  <c r="D10" i="14"/>
  <c r="D11" i="14"/>
  <c r="D12" i="14"/>
  <c r="D13" i="14"/>
  <c r="D14" i="14"/>
  <c r="D15" i="14"/>
  <c r="D16" i="14"/>
  <c r="D17" i="14"/>
  <c r="D18" i="14"/>
  <c r="D19" i="14"/>
  <c r="D20" i="14"/>
  <c r="D21" i="14"/>
  <c r="D22" i="14"/>
  <c r="D23" i="14"/>
  <c r="D9" i="14"/>
  <c r="K301" i="5"/>
  <c r="J301" i="5"/>
  <c r="I301" i="5"/>
  <c r="K300" i="5"/>
  <c r="J300" i="5"/>
  <c r="I300" i="5"/>
  <c r="K299" i="5"/>
  <c r="J299" i="5"/>
  <c r="I299" i="5"/>
  <c r="K298" i="5"/>
  <c r="J298" i="5"/>
  <c r="I298" i="5"/>
  <c r="K297" i="5"/>
  <c r="J297" i="5"/>
  <c r="I297" i="5"/>
  <c r="K296" i="5"/>
  <c r="J296" i="5"/>
  <c r="I296" i="5"/>
  <c r="K295" i="5"/>
  <c r="J295" i="5"/>
  <c r="I295" i="5"/>
  <c r="K294" i="5"/>
  <c r="J294" i="5"/>
  <c r="I294" i="5"/>
  <c r="K293" i="5"/>
  <c r="J293" i="5"/>
  <c r="I293" i="5"/>
  <c r="K292" i="5"/>
  <c r="J292" i="5"/>
  <c r="I292" i="5"/>
  <c r="K291" i="5"/>
  <c r="J291" i="5"/>
  <c r="I291" i="5"/>
  <c r="K290" i="5"/>
  <c r="J290" i="5"/>
  <c r="I290" i="5"/>
  <c r="K289" i="5"/>
  <c r="J289" i="5"/>
  <c r="I289" i="5"/>
  <c r="K288" i="5"/>
  <c r="J288" i="5"/>
  <c r="I288" i="5"/>
  <c r="K287" i="5"/>
  <c r="J287" i="5"/>
  <c r="I287" i="5"/>
  <c r="K286" i="5"/>
  <c r="J286" i="5"/>
  <c r="I286" i="5"/>
  <c r="K285" i="5"/>
  <c r="J285" i="5"/>
  <c r="I285" i="5"/>
  <c r="K284" i="5"/>
  <c r="J284" i="5"/>
  <c r="I284" i="5"/>
  <c r="K283" i="5"/>
  <c r="J283" i="5"/>
  <c r="I283" i="5"/>
  <c r="K282" i="5"/>
  <c r="J282" i="5"/>
  <c r="I282" i="5"/>
  <c r="K281" i="5"/>
  <c r="J281" i="5"/>
  <c r="I281" i="5"/>
  <c r="K280" i="5"/>
  <c r="J280" i="5"/>
  <c r="I280" i="5"/>
  <c r="K279" i="5"/>
  <c r="J279" i="5"/>
  <c r="I279" i="5"/>
  <c r="K278" i="5"/>
  <c r="J278" i="5"/>
  <c r="I278" i="5"/>
  <c r="K277" i="5"/>
  <c r="J277" i="5"/>
  <c r="I277" i="5"/>
  <c r="K276" i="5"/>
  <c r="J276" i="5"/>
  <c r="I276" i="5"/>
  <c r="K275" i="5"/>
  <c r="J275" i="5"/>
  <c r="I275" i="5"/>
  <c r="K274" i="5"/>
  <c r="J274" i="5"/>
  <c r="I274" i="5"/>
  <c r="K273" i="5"/>
  <c r="J273" i="5"/>
  <c r="I273" i="5"/>
  <c r="K272" i="5"/>
  <c r="J272" i="5"/>
  <c r="I272" i="5"/>
  <c r="K271" i="5"/>
  <c r="J271" i="5"/>
  <c r="I271" i="5"/>
  <c r="K270" i="5"/>
  <c r="J270" i="5"/>
  <c r="I270" i="5"/>
  <c r="K269" i="5"/>
  <c r="J269" i="5"/>
  <c r="I269" i="5"/>
  <c r="K268" i="5"/>
  <c r="J268" i="5"/>
  <c r="I268" i="5"/>
  <c r="K267" i="5"/>
  <c r="J267" i="5"/>
  <c r="I267" i="5"/>
  <c r="K266" i="5"/>
  <c r="J266" i="5"/>
  <c r="I266" i="5"/>
  <c r="K265" i="5"/>
  <c r="J265" i="5"/>
  <c r="I265" i="5"/>
  <c r="K264" i="5"/>
  <c r="J264" i="5"/>
  <c r="I264" i="5"/>
  <c r="K263" i="5"/>
  <c r="J263" i="5"/>
  <c r="I263" i="5"/>
  <c r="K262" i="5"/>
  <c r="J262" i="5"/>
  <c r="I262" i="5"/>
  <c r="K261" i="5"/>
  <c r="J261" i="5"/>
  <c r="I261" i="5"/>
  <c r="K260" i="5"/>
  <c r="J260" i="5"/>
  <c r="I260" i="5"/>
  <c r="K259" i="5"/>
  <c r="J259" i="5"/>
  <c r="I259" i="5"/>
  <c r="K258" i="5"/>
  <c r="J258" i="5"/>
  <c r="I258" i="5"/>
  <c r="K257" i="5"/>
  <c r="J257" i="5"/>
  <c r="I257" i="5"/>
  <c r="K256" i="5"/>
  <c r="J256" i="5"/>
  <c r="I256" i="5"/>
  <c r="K255" i="5"/>
  <c r="J255" i="5"/>
  <c r="I255" i="5"/>
  <c r="K254" i="5"/>
  <c r="J254" i="5"/>
  <c r="I254" i="5"/>
  <c r="K253" i="5"/>
  <c r="J253" i="5"/>
  <c r="I253" i="5"/>
  <c r="K252" i="5"/>
  <c r="J252" i="5"/>
  <c r="I252" i="5"/>
  <c r="K251" i="5"/>
  <c r="J251" i="5"/>
  <c r="I251" i="5"/>
  <c r="K250" i="5"/>
  <c r="J250" i="5"/>
  <c r="I250" i="5"/>
  <c r="K249" i="5"/>
  <c r="J249" i="5"/>
  <c r="I249" i="5"/>
  <c r="K248" i="5"/>
  <c r="J248" i="5"/>
  <c r="I248" i="5"/>
  <c r="K247" i="5"/>
  <c r="J247" i="5"/>
  <c r="I247" i="5"/>
  <c r="K246" i="5"/>
  <c r="J246" i="5"/>
  <c r="I246" i="5"/>
  <c r="K245" i="5"/>
  <c r="J245" i="5"/>
  <c r="I245" i="5"/>
  <c r="K244" i="5"/>
  <c r="J244" i="5"/>
  <c r="I244" i="5"/>
  <c r="K243" i="5"/>
  <c r="J243" i="5"/>
  <c r="I243" i="5"/>
  <c r="K242" i="5"/>
  <c r="J242" i="5"/>
  <c r="I242" i="5"/>
  <c r="K241" i="5"/>
  <c r="J241" i="5"/>
  <c r="I241" i="5"/>
  <c r="K240" i="5"/>
  <c r="J240" i="5"/>
  <c r="I240" i="5"/>
  <c r="K239" i="5"/>
  <c r="J239" i="5"/>
  <c r="I239" i="5"/>
  <c r="K238" i="5"/>
  <c r="J238" i="5"/>
  <c r="I238" i="5"/>
  <c r="K237" i="5"/>
  <c r="J237" i="5"/>
  <c r="I237" i="5"/>
  <c r="K236" i="5"/>
  <c r="J236" i="5"/>
  <c r="I236" i="5"/>
  <c r="K235" i="5"/>
  <c r="J235" i="5"/>
  <c r="I235" i="5"/>
  <c r="K234" i="5"/>
  <c r="J234" i="5"/>
  <c r="I234" i="5"/>
  <c r="K233" i="5"/>
  <c r="J233" i="5"/>
  <c r="I233" i="5"/>
  <c r="K232" i="5"/>
  <c r="J232" i="5"/>
  <c r="I232" i="5"/>
  <c r="K231" i="5"/>
  <c r="J231" i="5"/>
  <c r="I231" i="5"/>
  <c r="K230" i="5"/>
  <c r="J230" i="5"/>
  <c r="I230" i="5"/>
  <c r="K229" i="5"/>
  <c r="J229" i="5"/>
  <c r="I229" i="5"/>
  <c r="K228" i="5"/>
  <c r="J228" i="5"/>
  <c r="I228" i="5"/>
  <c r="K227" i="5"/>
  <c r="J227" i="5"/>
  <c r="I227" i="5"/>
  <c r="K226" i="5"/>
  <c r="J226" i="5"/>
  <c r="I226" i="5"/>
  <c r="K225" i="5"/>
  <c r="J225" i="5"/>
  <c r="I225" i="5"/>
  <c r="K224" i="5"/>
  <c r="J224" i="5"/>
  <c r="I224" i="5"/>
  <c r="K223" i="5"/>
  <c r="J223" i="5"/>
  <c r="I223" i="5"/>
  <c r="K222" i="5"/>
  <c r="J222" i="5"/>
  <c r="I222" i="5"/>
  <c r="K221" i="5"/>
  <c r="J221" i="5"/>
  <c r="I221" i="5"/>
  <c r="K220" i="5"/>
  <c r="J220" i="5"/>
  <c r="I220" i="5"/>
  <c r="K219" i="5"/>
  <c r="J219" i="5"/>
  <c r="I219" i="5"/>
  <c r="K218" i="5"/>
  <c r="J218" i="5"/>
  <c r="I218" i="5"/>
  <c r="K217" i="5"/>
  <c r="J217" i="5"/>
  <c r="I217" i="5"/>
  <c r="K216" i="5"/>
  <c r="J216" i="5"/>
  <c r="I216" i="5"/>
  <c r="K215" i="5"/>
  <c r="J215" i="5"/>
  <c r="I215" i="5"/>
  <c r="K214" i="5"/>
  <c r="J214" i="5"/>
  <c r="I214" i="5"/>
  <c r="K213" i="5"/>
  <c r="J213" i="5"/>
  <c r="I213" i="5"/>
  <c r="K212" i="5"/>
  <c r="J212" i="5"/>
  <c r="I212" i="5"/>
  <c r="K211" i="5"/>
  <c r="J211" i="5"/>
  <c r="I211" i="5"/>
  <c r="K210" i="5"/>
  <c r="J210" i="5"/>
  <c r="I210" i="5"/>
  <c r="K209" i="5"/>
  <c r="J209" i="5"/>
  <c r="I209" i="5"/>
  <c r="K208" i="5"/>
  <c r="J208" i="5"/>
  <c r="I208" i="5"/>
  <c r="K207" i="5"/>
  <c r="J207" i="5"/>
  <c r="I207" i="5"/>
  <c r="K206" i="5"/>
  <c r="J206" i="5"/>
  <c r="I206" i="5"/>
  <c r="K205" i="5"/>
  <c r="J205" i="5"/>
  <c r="I205" i="5"/>
  <c r="K204" i="5"/>
  <c r="J204" i="5"/>
  <c r="I204" i="5"/>
  <c r="K203" i="5"/>
  <c r="J203" i="5"/>
  <c r="I203" i="5"/>
  <c r="K202" i="5"/>
  <c r="J202" i="5"/>
  <c r="D25" i="6" s="1"/>
  <c r="I202" i="5"/>
  <c r="K201" i="5"/>
  <c r="J201" i="5"/>
  <c r="I201" i="5"/>
  <c r="K200" i="5"/>
  <c r="J200" i="5"/>
  <c r="I200" i="5"/>
  <c r="K199" i="5"/>
  <c r="E22" i="6" s="1"/>
  <c r="J199" i="5"/>
  <c r="I199" i="5"/>
  <c r="K198" i="5"/>
  <c r="J198" i="5"/>
  <c r="I198" i="5"/>
  <c r="K197" i="5"/>
  <c r="J197" i="5"/>
  <c r="I197" i="5"/>
  <c r="C20" i="6" s="1"/>
  <c r="K196" i="5"/>
  <c r="J196" i="5"/>
  <c r="I196" i="5"/>
  <c r="K195" i="5"/>
  <c r="J195" i="5"/>
  <c r="I195" i="5"/>
  <c r="K194" i="5"/>
  <c r="J194" i="5"/>
  <c r="I194" i="5"/>
  <c r="K193" i="5"/>
  <c r="J193" i="5"/>
  <c r="I193" i="5"/>
  <c r="K192" i="5"/>
  <c r="J192" i="5"/>
  <c r="I192" i="5"/>
  <c r="K191" i="5"/>
  <c r="J191" i="5"/>
  <c r="I191" i="5"/>
  <c r="K190" i="5"/>
  <c r="J190" i="5"/>
  <c r="I190" i="5"/>
  <c r="K189" i="5"/>
  <c r="J189" i="5"/>
  <c r="I189" i="5"/>
  <c r="K188" i="5"/>
  <c r="J188" i="5"/>
  <c r="I188" i="5"/>
  <c r="K187" i="5"/>
  <c r="J187" i="5"/>
  <c r="I187" i="5"/>
  <c r="K186" i="5"/>
  <c r="J186" i="5"/>
  <c r="I186" i="5"/>
  <c r="K185" i="5"/>
  <c r="J185" i="5"/>
  <c r="I185" i="5"/>
  <c r="K184" i="5"/>
  <c r="J184" i="5"/>
  <c r="I184" i="5"/>
  <c r="K183" i="5"/>
  <c r="J183" i="5"/>
  <c r="I183" i="5"/>
  <c r="K182" i="5"/>
  <c r="J182" i="5"/>
  <c r="I182" i="5"/>
  <c r="K181" i="5"/>
  <c r="J181" i="5"/>
  <c r="I181" i="5"/>
  <c r="K180" i="5"/>
  <c r="J180" i="5"/>
  <c r="I180" i="5"/>
  <c r="K179" i="5"/>
  <c r="J179" i="5"/>
  <c r="I179" i="5"/>
  <c r="K178" i="5"/>
  <c r="J178" i="5"/>
  <c r="I178" i="5"/>
  <c r="K177" i="5"/>
  <c r="J177" i="5"/>
  <c r="I177" i="5"/>
  <c r="K176" i="5"/>
  <c r="J176" i="5"/>
  <c r="I176" i="5"/>
  <c r="K175" i="5"/>
  <c r="J175" i="5"/>
  <c r="I175" i="5"/>
  <c r="K174" i="5"/>
  <c r="J174" i="5"/>
  <c r="I174" i="5"/>
  <c r="K173" i="5"/>
  <c r="J173" i="5"/>
  <c r="I173" i="5"/>
  <c r="K172" i="5"/>
  <c r="J172" i="5"/>
  <c r="I172" i="5"/>
  <c r="K171" i="5"/>
  <c r="J171" i="5"/>
  <c r="I171" i="5"/>
  <c r="K170" i="5"/>
  <c r="J170" i="5"/>
  <c r="I170" i="5"/>
  <c r="K169" i="5"/>
  <c r="J169" i="5"/>
  <c r="I169" i="5"/>
  <c r="K168" i="5"/>
  <c r="J168" i="5"/>
  <c r="I168" i="5"/>
  <c r="K167" i="5"/>
  <c r="J167" i="5"/>
  <c r="I167" i="5"/>
  <c r="K166" i="5"/>
  <c r="J166" i="5"/>
  <c r="I166" i="5"/>
  <c r="K165" i="5"/>
  <c r="J165" i="5"/>
  <c r="I165" i="5"/>
  <c r="K164" i="5"/>
  <c r="J164" i="5"/>
  <c r="I164" i="5"/>
  <c r="K163" i="5"/>
  <c r="J163" i="5"/>
  <c r="I163" i="5"/>
  <c r="K162" i="5"/>
  <c r="J162" i="5"/>
  <c r="I162" i="5"/>
  <c r="K161" i="5"/>
  <c r="J161" i="5"/>
  <c r="I161" i="5"/>
  <c r="K160" i="5"/>
  <c r="J160" i="5"/>
  <c r="I160" i="5"/>
  <c r="K159" i="5"/>
  <c r="J159" i="5"/>
  <c r="I159" i="5"/>
  <c r="K158" i="5"/>
  <c r="J158" i="5"/>
  <c r="I158" i="5"/>
  <c r="K157" i="5"/>
  <c r="J157" i="5"/>
  <c r="I157" i="5"/>
  <c r="K156" i="5"/>
  <c r="J156" i="5"/>
  <c r="I156" i="5"/>
  <c r="K155" i="5"/>
  <c r="J155" i="5"/>
  <c r="I155" i="5"/>
  <c r="K154" i="5"/>
  <c r="J154" i="5"/>
  <c r="I154" i="5"/>
  <c r="K153" i="5"/>
  <c r="J153" i="5"/>
  <c r="I153" i="5"/>
  <c r="K152" i="5"/>
  <c r="J152" i="5"/>
  <c r="I152" i="5"/>
  <c r="K151" i="5"/>
  <c r="J151" i="5"/>
  <c r="I151" i="5"/>
  <c r="K150" i="5"/>
  <c r="J150" i="5"/>
  <c r="I150" i="5"/>
  <c r="K149" i="5"/>
  <c r="J149" i="5"/>
  <c r="I149" i="5"/>
  <c r="K148" i="5"/>
  <c r="J148" i="5"/>
  <c r="I148" i="5"/>
  <c r="K147" i="5"/>
  <c r="J147" i="5"/>
  <c r="I147" i="5"/>
  <c r="K146" i="5"/>
  <c r="J146" i="5"/>
  <c r="I146" i="5"/>
  <c r="K145" i="5"/>
  <c r="J145" i="5"/>
  <c r="I145" i="5"/>
  <c r="K144" i="5"/>
  <c r="J144" i="5"/>
  <c r="I144" i="5"/>
  <c r="K143" i="5"/>
  <c r="J143" i="5"/>
  <c r="I143" i="5"/>
  <c r="K142" i="5"/>
  <c r="J142" i="5"/>
  <c r="I142" i="5"/>
  <c r="K141" i="5"/>
  <c r="J141" i="5"/>
  <c r="I141" i="5"/>
  <c r="K140" i="5"/>
  <c r="J140" i="5"/>
  <c r="I140" i="5"/>
  <c r="K139" i="5"/>
  <c r="J139" i="5"/>
  <c r="I139" i="5"/>
  <c r="K138" i="5"/>
  <c r="J138" i="5"/>
  <c r="I138" i="5"/>
  <c r="K137" i="5"/>
  <c r="J137" i="5"/>
  <c r="I137" i="5"/>
  <c r="K136" i="5"/>
  <c r="J136" i="5"/>
  <c r="I136" i="5"/>
  <c r="K135" i="5"/>
  <c r="J135" i="5"/>
  <c r="I135" i="5"/>
  <c r="K134" i="5"/>
  <c r="J134" i="5"/>
  <c r="I134" i="5"/>
  <c r="K133" i="5"/>
  <c r="J133" i="5"/>
  <c r="I133" i="5"/>
  <c r="K132" i="5"/>
  <c r="J132" i="5"/>
  <c r="I132" i="5"/>
  <c r="K131" i="5"/>
  <c r="J131" i="5"/>
  <c r="I131" i="5"/>
  <c r="K130" i="5"/>
  <c r="J130" i="5"/>
  <c r="I130" i="5"/>
  <c r="K129" i="5"/>
  <c r="J129" i="5"/>
  <c r="I129" i="5"/>
  <c r="K128" i="5"/>
  <c r="J128" i="5"/>
  <c r="I128" i="5"/>
  <c r="K127" i="5"/>
  <c r="J127" i="5"/>
  <c r="I127" i="5"/>
  <c r="K126" i="5"/>
  <c r="J126" i="5"/>
  <c r="I126" i="5"/>
  <c r="K125" i="5"/>
  <c r="J125" i="5"/>
  <c r="I125" i="5"/>
  <c r="K124" i="5"/>
  <c r="J124" i="5"/>
  <c r="I124" i="5"/>
  <c r="K123" i="5"/>
  <c r="J123" i="5"/>
  <c r="I123" i="5"/>
  <c r="K122" i="5"/>
  <c r="J122" i="5"/>
  <c r="I122" i="5"/>
  <c r="K121" i="5"/>
  <c r="J121" i="5"/>
  <c r="I121" i="5"/>
  <c r="K120" i="5"/>
  <c r="J120" i="5"/>
  <c r="I120" i="5"/>
  <c r="K119" i="5"/>
  <c r="J119" i="5"/>
  <c r="I119" i="5"/>
  <c r="K118" i="5"/>
  <c r="J118" i="5"/>
  <c r="I118" i="5"/>
  <c r="K117" i="5"/>
  <c r="J117" i="5"/>
  <c r="I117" i="5"/>
  <c r="K116" i="5"/>
  <c r="J116" i="5"/>
  <c r="I116" i="5"/>
  <c r="K115" i="5"/>
  <c r="J115" i="5"/>
  <c r="I115" i="5"/>
  <c r="K114" i="5"/>
  <c r="J114" i="5"/>
  <c r="I114" i="5"/>
  <c r="K113" i="5"/>
  <c r="J113" i="5"/>
  <c r="I113" i="5"/>
  <c r="K112" i="5"/>
  <c r="J112" i="5"/>
  <c r="I112" i="5"/>
  <c r="K111" i="5"/>
  <c r="J111" i="5"/>
  <c r="I111" i="5"/>
  <c r="K110" i="5"/>
  <c r="J110" i="5"/>
  <c r="I110" i="5"/>
  <c r="K109" i="5"/>
  <c r="J109" i="5"/>
  <c r="I109" i="5"/>
  <c r="K108" i="5"/>
  <c r="J108" i="5"/>
  <c r="I108" i="5"/>
  <c r="K107" i="5"/>
  <c r="J107" i="5"/>
  <c r="I107" i="5"/>
  <c r="K106" i="5"/>
  <c r="J106" i="5"/>
  <c r="I106" i="5"/>
  <c r="K105" i="5"/>
  <c r="J105" i="5"/>
  <c r="I105" i="5"/>
  <c r="K104" i="5"/>
  <c r="J104" i="5"/>
  <c r="I104" i="5"/>
  <c r="K103" i="5"/>
  <c r="J103" i="5"/>
  <c r="I103" i="5"/>
  <c r="K102" i="5"/>
  <c r="J102" i="5"/>
  <c r="I102" i="5"/>
  <c r="K101" i="5"/>
  <c r="J101" i="5"/>
  <c r="I101" i="5"/>
  <c r="K100" i="5"/>
  <c r="J100" i="5"/>
  <c r="I100" i="5"/>
  <c r="K99" i="5"/>
  <c r="J99" i="5"/>
  <c r="I99" i="5"/>
  <c r="K98" i="5"/>
  <c r="J98" i="5"/>
  <c r="I98" i="5"/>
  <c r="K97" i="5"/>
  <c r="J97" i="5"/>
  <c r="I97" i="5"/>
  <c r="K96" i="5"/>
  <c r="J96" i="5"/>
  <c r="I96" i="5"/>
  <c r="K95" i="5"/>
  <c r="J95" i="5"/>
  <c r="I95" i="5"/>
  <c r="K94" i="5"/>
  <c r="J94" i="5"/>
  <c r="I94" i="5"/>
  <c r="K93" i="5"/>
  <c r="J93" i="5"/>
  <c r="I93" i="5"/>
  <c r="K92" i="5"/>
  <c r="J92" i="5"/>
  <c r="I92" i="5"/>
  <c r="K91" i="5"/>
  <c r="J91" i="5"/>
  <c r="I91" i="5"/>
  <c r="K90" i="5"/>
  <c r="J90" i="5"/>
  <c r="I90" i="5"/>
  <c r="K89" i="5"/>
  <c r="J89" i="5"/>
  <c r="I89" i="5"/>
  <c r="K88" i="5"/>
  <c r="J88" i="5"/>
  <c r="I88" i="5"/>
  <c r="K87" i="5"/>
  <c r="J87" i="5"/>
  <c r="I87" i="5"/>
  <c r="K86" i="5"/>
  <c r="J86" i="5"/>
  <c r="I86" i="5"/>
  <c r="K85" i="5"/>
  <c r="J85" i="5"/>
  <c r="I85" i="5"/>
  <c r="K84" i="5"/>
  <c r="J84" i="5"/>
  <c r="I84" i="5"/>
  <c r="K83" i="5"/>
  <c r="J83" i="5"/>
  <c r="I83" i="5"/>
  <c r="K82" i="5"/>
  <c r="J82" i="5"/>
  <c r="I82" i="5"/>
  <c r="K81" i="5"/>
  <c r="J81" i="5"/>
  <c r="I81" i="5"/>
  <c r="K80" i="5"/>
  <c r="J80" i="5"/>
  <c r="I80" i="5"/>
  <c r="K79" i="5"/>
  <c r="J79" i="5"/>
  <c r="I79" i="5"/>
  <c r="K78" i="5"/>
  <c r="J78" i="5"/>
  <c r="I78" i="5"/>
  <c r="K77" i="5"/>
  <c r="J77" i="5"/>
  <c r="I77" i="5"/>
  <c r="K76" i="5"/>
  <c r="J76" i="5"/>
  <c r="I76" i="5"/>
  <c r="K75" i="5"/>
  <c r="J75" i="5"/>
  <c r="I75" i="5"/>
  <c r="K74" i="5"/>
  <c r="J74" i="5"/>
  <c r="I74" i="5"/>
  <c r="K73" i="5"/>
  <c r="J73" i="5"/>
  <c r="I73" i="5"/>
  <c r="K72" i="5"/>
  <c r="J72" i="5"/>
  <c r="I72" i="5"/>
  <c r="K71" i="5"/>
  <c r="J71" i="5"/>
  <c r="I71" i="5"/>
  <c r="K70" i="5"/>
  <c r="J70" i="5"/>
  <c r="I70" i="5"/>
  <c r="K69" i="5"/>
  <c r="J69" i="5"/>
  <c r="I69" i="5"/>
  <c r="K68" i="5"/>
  <c r="J68" i="5"/>
  <c r="I68" i="5"/>
  <c r="K67" i="5"/>
  <c r="J67" i="5"/>
  <c r="I67" i="5"/>
  <c r="K66" i="5"/>
  <c r="J66" i="5"/>
  <c r="I66" i="5"/>
  <c r="K65" i="5"/>
  <c r="J65" i="5"/>
  <c r="I65" i="5"/>
  <c r="K64" i="5"/>
  <c r="J64" i="5"/>
  <c r="I64" i="5"/>
  <c r="K63" i="5"/>
  <c r="J63" i="5"/>
  <c r="I63" i="5"/>
  <c r="K62" i="5"/>
  <c r="J62" i="5"/>
  <c r="I62" i="5"/>
  <c r="K61" i="5"/>
  <c r="J61" i="5"/>
  <c r="I61" i="5"/>
  <c r="K60" i="5"/>
  <c r="J60" i="5"/>
  <c r="I60" i="5"/>
  <c r="K59" i="5"/>
  <c r="J59" i="5"/>
  <c r="I59" i="5"/>
  <c r="K58" i="5"/>
  <c r="J58" i="5"/>
  <c r="I58" i="5"/>
  <c r="K57" i="5"/>
  <c r="J57" i="5"/>
  <c r="I57" i="5"/>
  <c r="K56" i="5"/>
  <c r="J56" i="5"/>
  <c r="I56" i="5"/>
  <c r="K55" i="5"/>
  <c r="J55" i="5"/>
  <c r="I55" i="5"/>
  <c r="K54" i="5"/>
  <c r="J54" i="5"/>
  <c r="I54" i="5"/>
  <c r="K53" i="5"/>
  <c r="J53" i="5"/>
  <c r="I53" i="5"/>
  <c r="K52" i="5"/>
  <c r="J52" i="5"/>
  <c r="I52" i="5"/>
  <c r="K51" i="5"/>
  <c r="J51" i="5"/>
  <c r="I51" i="5"/>
  <c r="K50" i="5"/>
  <c r="J50" i="5"/>
  <c r="I50" i="5"/>
  <c r="K49" i="5"/>
  <c r="J49" i="5"/>
  <c r="I49" i="5"/>
  <c r="K48" i="5"/>
  <c r="J48" i="5"/>
  <c r="I48" i="5"/>
  <c r="K47" i="5"/>
  <c r="J47" i="5"/>
  <c r="I47" i="5"/>
  <c r="K46" i="5"/>
  <c r="J46" i="5"/>
  <c r="I46" i="5"/>
  <c r="K45" i="5"/>
  <c r="J45" i="5"/>
  <c r="I45" i="5"/>
  <c r="K44" i="5"/>
  <c r="J44" i="5"/>
  <c r="I44" i="5"/>
  <c r="K43" i="5"/>
  <c r="J43" i="5"/>
  <c r="I43" i="5"/>
  <c r="K42" i="5"/>
  <c r="J42" i="5"/>
  <c r="I42" i="5"/>
  <c r="K41" i="5"/>
  <c r="J41" i="5"/>
  <c r="I41" i="5"/>
  <c r="K40" i="5"/>
  <c r="J40" i="5"/>
  <c r="I40" i="5"/>
  <c r="K39" i="5"/>
  <c r="J39" i="5"/>
  <c r="I39" i="5"/>
  <c r="K38" i="5"/>
  <c r="J38" i="5"/>
  <c r="I38" i="5"/>
  <c r="K37" i="5"/>
  <c r="J37" i="5"/>
  <c r="I37" i="5"/>
  <c r="K36" i="5"/>
  <c r="J36" i="5"/>
  <c r="I36" i="5"/>
  <c r="K35" i="5"/>
  <c r="J35" i="5"/>
  <c r="I35" i="5"/>
  <c r="K34" i="5"/>
  <c r="J34" i="5"/>
  <c r="I34" i="5"/>
  <c r="K33" i="5"/>
  <c r="J33" i="5"/>
  <c r="I33" i="5"/>
  <c r="K32" i="5"/>
  <c r="J32" i="5"/>
  <c r="I32" i="5"/>
  <c r="K31" i="5"/>
  <c r="J31" i="5"/>
  <c r="I31" i="5"/>
  <c r="K30" i="5"/>
  <c r="J30" i="5"/>
  <c r="I30" i="5"/>
  <c r="K29" i="5"/>
  <c r="J29" i="5"/>
  <c r="I29" i="5"/>
  <c r="K28" i="5"/>
  <c r="J28" i="5"/>
  <c r="I28" i="5"/>
  <c r="K27" i="5"/>
  <c r="J27" i="5"/>
  <c r="I27" i="5"/>
  <c r="K26" i="5"/>
  <c r="J26" i="5"/>
  <c r="I26" i="5"/>
  <c r="K25" i="5"/>
  <c r="J25" i="5"/>
  <c r="I25" i="5"/>
  <c r="K24" i="5"/>
  <c r="J24" i="5"/>
  <c r="I24" i="5"/>
  <c r="K23" i="5"/>
  <c r="J23" i="5"/>
  <c r="I23" i="5"/>
  <c r="K22" i="5"/>
  <c r="J22" i="5"/>
  <c r="I22" i="5"/>
  <c r="K21" i="5"/>
  <c r="J21" i="5"/>
  <c r="I21" i="5"/>
  <c r="K20" i="5"/>
  <c r="J20" i="5"/>
  <c r="I20" i="5"/>
  <c r="K19" i="5"/>
  <c r="J19" i="5"/>
  <c r="I19" i="5"/>
  <c r="K18" i="5"/>
  <c r="J18" i="5"/>
  <c r="I18" i="5"/>
  <c r="K17" i="5"/>
  <c r="J17" i="5"/>
  <c r="I17" i="5"/>
  <c r="K16" i="5"/>
  <c r="J16" i="5"/>
  <c r="I16" i="5"/>
  <c r="K15" i="5"/>
  <c r="J15" i="5"/>
  <c r="I15" i="5"/>
  <c r="K14" i="5"/>
  <c r="J14" i="5"/>
  <c r="I14" i="5"/>
  <c r="K13" i="5"/>
  <c r="J13" i="5"/>
  <c r="I13" i="5"/>
  <c r="C18" i="6" s="1"/>
  <c r="K12" i="5"/>
  <c r="J12" i="5"/>
  <c r="I12" i="5"/>
  <c r="K11" i="5"/>
  <c r="J11" i="5"/>
  <c r="I11" i="5"/>
  <c r="K10" i="5"/>
  <c r="J10" i="5"/>
  <c r="D15" i="6" s="1"/>
  <c r="I10" i="5"/>
  <c r="K9" i="5"/>
  <c r="J9" i="5"/>
  <c r="I9" i="5"/>
  <c r="K8" i="5"/>
  <c r="J8" i="5"/>
  <c r="I8" i="5"/>
  <c r="K7" i="5"/>
  <c r="E12" i="6" s="1"/>
  <c r="J7" i="5"/>
  <c r="I7" i="5"/>
  <c r="K6" i="5"/>
  <c r="J6" i="5"/>
  <c r="I6" i="5"/>
  <c r="K5" i="5"/>
  <c r="J5" i="5"/>
  <c r="I5" i="5"/>
  <c r="C10" i="6" s="1"/>
  <c r="K4" i="5"/>
  <c r="J4" i="5"/>
  <c r="I4" i="5"/>
  <c r="K3" i="5"/>
  <c r="J3" i="5"/>
  <c r="I3" i="5"/>
  <c r="K2" i="5"/>
  <c r="J2" i="5"/>
  <c r="D7" i="6" s="1"/>
  <c r="I2" i="5"/>
  <c r="B18" i="11"/>
  <c r="B9" i="11"/>
  <c r="E6" i="11"/>
  <c r="D6" i="11"/>
  <c r="E4" i="8"/>
  <c r="D22" i="8" s="1"/>
  <c r="D4" i="8"/>
  <c r="C25" i="8" s="1"/>
  <c r="E26" i="6"/>
  <c r="D26" i="6"/>
  <c r="C26" i="6"/>
  <c r="E25" i="6"/>
  <c r="C25" i="6"/>
  <c r="E24" i="6"/>
  <c r="D24" i="6"/>
  <c r="C24" i="6"/>
  <c r="E23" i="6"/>
  <c r="D23" i="6"/>
  <c r="C23" i="6"/>
  <c r="D22" i="6"/>
  <c r="C22" i="6"/>
  <c r="E21" i="6"/>
  <c r="D21" i="6"/>
  <c r="C21" i="6"/>
  <c r="E20" i="6"/>
  <c r="D20" i="6"/>
  <c r="E19" i="6"/>
  <c r="D19" i="6"/>
  <c r="C19" i="6"/>
  <c r="E18" i="6"/>
  <c r="D18" i="6"/>
  <c r="E17" i="6"/>
  <c r="D17" i="6"/>
  <c r="C17" i="6"/>
  <c r="E16" i="6"/>
  <c r="D16" i="6"/>
  <c r="C16" i="6"/>
  <c r="E15" i="6"/>
  <c r="C15" i="6"/>
  <c r="E14" i="6"/>
  <c r="D14" i="6"/>
  <c r="C14" i="6"/>
  <c r="E13" i="6"/>
  <c r="D13" i="6"/>
  <c r="C13" i="6"/>
  <c r="D12" i="6"/>
  <c r="C12" i="6"/>
  <c r="E11" i="6"/>
  <c r="D11" i="6"/>
  <c r="C11" i="6"/>
  <c r="E10" i="6"/>
  <c r="D10" i="6"/>
  <c r="E9" i="6"/>
  <c r="D9" i="6"/>
  <c r="C9" i="6"/>
  <c r="E8" i="6"/>
  <c r="D8" i="6"/>
  <c r="C8" i="6"/>
  <c r="E7" i="6"/>
  <c r="C7" i="6"/>
  <c r="E29" i="4"/>
  <c r="D29" i="4"/>
  <c r="C29" i="4"/>
  <c r="E28" i="4"/>
  <c r="D28" i="4"/>
  <c r="C28" i="4"/>
  <c r="E27" i="4"/>
  <c r="D27" i="4"/>
  <c r="C27" i="4"/>
  <c r="E26" i="4"/>
  <c r="D26" i="4"/>
  <c r="C26" i="4"/>
  <c r="E25" i="4"/>
  <c r="D25" i="4"/>
  <c r="C25" i="4"/>
  <c r="E24" i="4"/>
  <c r="D24" i="4"/>
  <c r="C24" i="4"/>
  <c r="E23" i="4"/>
  <c r="D23" i="4"/>
  <c r="C23" i="4"/>
  <c r="E22" i="4"/>
  <c r="D22" i="4"/>
  <c r="C22" i="4"/>
  <c r="E21" i="4"/>
  <c r="D21" i="4"/>
  <c r="C21" i="4"/>
  <c r="E20" i="4"/>
  <c r="D20" i="4"/>
  <c r="C20" i="4"/>
  <c r="E19" i="4"/>
  <c r="D19" i="4"/>
  <c r="C19" i="4"/>
  <c r="C30" i="4" s="1"/>
  <c r="E18" i="4"/>
  <c r="D18" i="4"/>
  <c r="C18" i="4"/>
  <c r="E17" i="4"/>
  <c r="D17" i="4"/>
  <c r="C17" i="4"/>
  <c r="E16" i="4"/>
  <c r="D16" i="4"/>
  <c r="C16" i="4"/>
  <c r="E15" i="4"/>
  <c r="D15" i="4"/>
  <c r="C15" i="4"/>
  <c r="E14" i="4"/>
  <c r="D14" i="4"/>
  <c r="C14" i="4"/>
  <c r="E13" i="4"/>
  <c r="D13" i="4"/>
  <c r="C13" i="4"/>
  <c r="E12" i="4"/>
  <c r="D12" i="4"/>
  <c r="C12" i="4"/>
  <c r="E11" i="4"/>
  <c r="D11" i="4"/>
  <c r="C11" i="4"/>
  <c r="E10" i="4"/>
  <c r="D10" i="4"/>
  <c r="C10" i="4"/>
  <c r="E9" i="4"/>
  <c r="D9" i="4"/>
  <c r="C9" i="4"/>
  <c r="E8" i="4"/>
  <c r="D8" i="4"/>
  <c r="C8" i="4"/>
  <c r="E7" i="4"/>
  <c r="D7" i="4"/>
  <c r="C7" i="4"/>
  <c r="E30" i="2"/>
  <c r="D30" i="2"/>
  <c r="C30" i="2"/>
  <c r="E29" i="2"/>
  <c r="D29" i="2"/>
  <c r="C29" i="2"/>
  <c r="E28" i="2"/>
  <c r="D28" i="2"/>
  <c r="C28" i="2"/>
  <c r="E27" i="2"/>
  <c r="D27" i="2"/>
  <c r="C27" i="2"/>
  <c r="E26" i="2"/>
  <c r="D26" i="2"/>
  <c r="C26" i="2"/>
  <c r="E25" i="2"/>
  <c r="D25" i="2"/>
  <c r="C25" i="2"/>
  <c r="E24" i="2"/>
  <c r="D24" i="2"/>
  <c r="C24" i="2"/>
  <c r="E23" i="2"/>
  <c r="D23" i="2"/>
  <c r="C23" i="2"/>
  <c r="E22" i="2"/>
  <c r="D22" i="2"/>
  <c r="C22" i="2"/>
  <c r="E21" i="2"/>
  <c r="D21" i="2"/>
  <c r="C21" i="2"/>
  <c r="E20" i="2"/>
  <c r="E31" i="2" s="1"/>
  <c r="D20" i="2"/>
  <c r="D31" i="2" s="1"/>
  <c r="C20" i="2"/>
  <c r="E19" i="2"/>
  <c r="D19" i="2"/>
  <c r="C19" i="2"/>
  <c r="E18" i="2"/>
  <c r="D18" i="2"/>
  <c r="C18" i="2"/>
  <c r="E17" i="2"/>
  <c r="D17" i="2"/>
  <c r="C17" i="2"/>
  <c r="E16" i="2"/>
  <c r="D16" i="2"/>
  <c r="C16" i="2"/>
  <c r="E15" i="2"/>
  <c r="D15" i="2"/>
  <c r="C15" i="2"/>
  <c r="E14" i="2"/>
  <c r="D14" i="2"/>
  <c r="C14" i="2"/>
  <c r="E13" i="2"/>
  <c r="D13" i="2"/>
  <c r="C13" i="2"/>
  <c r="E12" i="2"/>
  <c r="D12" i="2"/>
  <c r="C12" i="2"/>
  <c r="E11" i="2"/>
  <c r="D11" i="2"/>
  <c r="C11" i="2"/>
  <c r="E10" i="2"/>
  <c r="D10" i="2"/>
  <c r="C10" i="2"/>
  <c r="E9" i="2"/>
  <c r="D9" i="2"/>
  <c r="C9" i="2"/>
  <c r="E8" i="2"/>
  <c r="D8" i="2"/>
  <c r="C8" i="2"/>
  <c r="D5" i="2"/>
  <c r="C17" i="11"/>
  <c r="F26" i="2"/>
  <c r="F25" i="2"/>
  <c r="C10" i="11"/>
  <c r="F15" i="2"/>
  <c r="F13" i="2"/>
  <c r="C16" i="11"/>
  <c r="F29" i="2"/>
  <c r="D15" i="11"/>
  <c r="C13" i="11"/>
  <c r="F24" i="2"/>
  <c r="F10" i="2"/>
  <c r="F23" i="2"/>
  <c r="D18" i="11"/>
  <c r="F8" i="2"/>
  <c r="F19" i="2"/>
  <c r="D16" i="11"/>
  <c r="F12" i="2"/>
  <c r="C12" i="11"/>
  <c r="F14" i="2"/>
  <c r="F30" i="2"/>
  <c r="C11" i="11"/>
  <c r="C15" i="11"/>
  <c r="F11" i="2"/>
  <c r="F28" i="2"/>
  <c r="D11" i="11"/>
  <c r="F9" i="2"/>
  <c r="D9" i="11"/>
  <c r="D10" i="11"/>
  <c r="F27" i="2"/>
  <c r="F16" i="2"/>
  <c r="F22" i="2"/>
  <c r="D17" i="11"/>
  <c r="C18" i="11"/>
  <c r="C9" i="11"/>
  <c r="C14" i="11"/>
  <c r="D12" i="11"/>
  <c r="D13" i="11"/>
  <c r="F21" i="2"/>
  <c r="F17" i="2"/>
  <c r="F20" i="2"/>
  <c r="D14" i="11"/>
  <c r="F18" i="2"/>
  <c r="F31" i="2" l="1"/>
  <c r="D14" i="8"/>
  <c r="C19" i="8"/>
  <c r="D24" i="8"/>
  <c r="C7" i="8"/>
  <c r="E30" i="4"/>
  <c r="C31" i="2"/>
  <c r="G29" i="2"/>
  <c r="G13" i="2"/>
  <c r="G21" i="2"/>
  <c r="G28" i="2"/>
  <c r="G10" i="2"/>
  <c r="G18" i="2"/>
  <c r="G26" i="2"/>
  <c r="C10" i="8"/>
  <c r="D17" i="8"/>
  <c r="C20" i="8"/>
  <c r="D25" i="8"/>
  <c r="E25" i="8" s="1"/>
  <c r="D10" i="8"/>
  <c r="C13" i="8"/>
  <c r="D20" i="8"/>
  <c r="C23" i="8"/>
  <c r="D13" i="8"/>
  <c r="C18" i="8"/>
  <c r="D23" i="8"/>
  <c r="C11" i="8"/>
  <c r="D18" i="8"/>
  <c r="C21" i="8"/>
  <c r="D11" i="8"/>
  <c r="C14" i="8"/>
  <c r="D21" i="8"/>
  <c r="C24" i="8"/>
  <c r="D7" i="8"/>
  <c r="C12" i="8"/>
  <c r="D19" i="8"/>
  <c r="C22" i="8"/>
  <c r="E22" i="8" s="1"/>
  <c r="D12" i="8"/>
  <c r="C17" i="8"/>
  <c r="E14" i="8" l="1"/>
  <c r="E7" i="8"/>
  <c r="E19" i="8"/>
  <c r="E24" i="8"/>
  <c r="E18" i="8"/>
  <c r="E10" i="8"/>
  <c r="E12" i="8"/>
  <c r="E17" i="8"/>
  <c r="E11" i="8"/>
  <c r="E23" i="8"/>
  <c r="G15" i="2"/>
  <c r="E16" i="11"/>
  <c r="G22" i="2"/>
  <c r="E12" i="11"/>
  <c r="E14" i="11"/>
  <c r="E13" i="11"/>
  <c r="G14" i="2"/>
  <c r="G9" i="2"/>
  <c r="G31" i="2"/>
  <c r="G20" i="2"/>
  <c r="G23" i="2"/>
  <c r="G11" i="2"/>
  <c r="G30" i="2"/>
  <c r="E17" i="11"/>
  <c r="E11" i="11"/>
  <c r="E18" i="11"/>
  <c r="G25" i="2"/>
  <c r="E9" i="11"/>
  <c r="E15" i="11"/>
  <c r="G17" i="2"/>
  <c r="G24" i="2"/>
  <c r="G16" i="2"/>
  <c r="G27" i="2"/>
  <c r="E10" i="11"/>
  <c r="G12" i="2"/>
  <c r="G8" i="2"/>
  <c r="G19" i="2"/>
  <c r="E21" i="8"/>
  <c r="E13" i="8"/>
  <c r="E20" i="8"/>
</calcChain>
</file>

<file path=xl/sharedStrings.xml><?xml version="1.0" encoding="utf-8"?>
<sst xmlns="http://schemas.openxmlformats.org/spreadsheetml/2006/main" count="23751" uniqueCount="285">
  <si>
    <t>breakdown</t>
  </si>
  <si>
    <t>All authorities</t>
  </si>
  <si>
    <t>London boroughs</t>
  </si>
  <si>
    <t>Metropolitan districts</t>
  </si>
  <si>
    <t>Shire counties</t>
  </si>
  <si>
    <t>Shire districts</t>
  </si>
  <si>
    <t>Unitary authorities</t>
  </si>
  <si>
    <t>East Midlands</t>
  </si>
  <si>
    <t>East of England</t>
  </si>
  <si>
    <t>London</t>
  </si>
  <si>
    <t>North East</t>
  </si>
  <si>
    <t>North West</t>
  </si>
  <si>
    <t>South East</t>
  </si>
  <si>
    <t>South West</t>
  </si>
  <si>
    <t>West Midlands</t>
  </si>
  <si>
    <t>Yorkshire and Humber</t>
  </si>
  <si>
    <t>item</t>
  </si>
  <si>
    <t>Adult social care</t>
  </si>
  <si>
    <t>Children's social care</t>
  </si>
  <si>
    <t>Education</t>
  </si>
  <si>
    <t>Transport</t>
  </si>
  <si>
    <t>Public health</t>
  </si>
  <si>
    <t>Housing and homelessness</t>
  </si>
  <si>
    <t>Culture and leisure</t>
  </si>
  <si>
    <t>Environment and regulatory</t>
  </si>
  <si>
    <t>Planning and development</t>
  </si>
  <si>
    <t>Police and Fire</t>
  </si>
  <si>
    <t>Finance and corporate</t>
  </si>
  <si>
    <t>Other</t>
  </si>
  <si>
    <t>Total spending pressure</t>
  </si>
  <si>
    <t>Business Rates</t>
  </si>
  <si>
    <t>Council Tax</t>
  </si>
  <si>
    <t>Other SFCs</t>
  </si>
  <si>
    <t>Commercial</t>
  </si>
  <si>
    <t>Other income</t>
  </si>
  <si>
    <t>Total income pressure (incl CT and BR)</t>
  </si>
  <si>
    <t>Total income pressure (excl CT and BR)</t>
  </si>
  <si>
    <t>may_</t>
  </si>
  <si>
    <t>june_</t>
  </si>
  <si>
    <t>Pressures</t>
  </si>
  <si>
    <t>April</t>
  </si>
  <si>
    <t>May</t>
  </si>
  <si>
    <t>June</t>
  </si>
  <si>
    <t>Select breakdown from list:</t>
  </si>
  <si>
    <t>Total pressures in 2020-21</t>
  </si>
  <si>
    <t>List for data validation</t>
  </si>
  <si>
    <t>pcap_</t>
  </si>
  <si>
    <t>piso_</t>
  </si>
  <si>
    <t>pexp_</t>
  </si>
  <si>
    <t>Per capita (£)</t>
  </si>
  <si>
    <t>% of item</t>
  </si>
  <si>
    <t>% of adjusted revenue expenditure</t>
  </si>
  <si>
    <t>Total non-tax income pressure</t>
  </si>
  <si>
    <t>up_</t>
  </si>
  <si>
    <t>down_</t>
  </si>
  <si>
    <t>count_</t>
  </si>
  <si>
    <t>number_LAs_</t>
  </si>
  <si>
    <t>Transport SFCs</t>
  </si>
  <si>
    <t>Culture and leisure SFCs</t>
  </si>
  <si>
    <t>Planning SFCs</t>
  </si>
  <si>
    <t>Culture and lesiure SFCs</t>
  </si>
  <si>
    <t>n/a</t>
  </si>
  <si>
    <t>% change in pressure</t>
  </si>
  <si>
    <t>% of councils increasing forecast by &gt;= 20%</t>
  </si>
  <si>
    <t>% of councils reducing forecast by &gt;= 20%</t>
  </si>
  <si>
    <t>% change</t>
  </si>
  <si>
    <t>Up - proportion</t>
  </si>
  <si>
    <t>Down - proportion</t>
  </si>
  <si>
    <t xml:space="preserve">Note: The percentages of councils reporting changes in full-year forecasts of +/– 20% or more are calculated for only those councils that reported some positive pressure related to that service / income source in their May and/or June return. Where a council reported some positive pressure for the first time in its June return, this has been counted as an increase of at least 20%. </t>
  </si>
  <si>
    <t xml:space="preserve">Note: Final column is the percentage of the full-year pressure that is accounted for by pressures occurring in the first quarter (April–June). </t>
  </si>
  <si>
    <t>Baseline</t>
  </si>
  <si>
    <t>Alternative</t>
  </si>
  <si>
    <t>Pessimistic</t>
  </si>
  <si>
    <t>Q1 % year - in selected scenario</t>
  </si>
  <si>
    <t>Full year - in selected scenario</t>
  </si>
  <si>
    <t>F:F</t>
  </si>
  <si>
    <t>G:G</t>
  </si>
  <si>
    <t>H:H</t>
  </si>
  <si>
    <t>The selected scenario for pressures (Baseline, Alternative, Pessimistic) only affects full-year estimates.</t>
  </si>
  <si>
    <t>Business rate and council tax losses are only reported for billing authorities (so will appear to be zero for shire counties)</t>
  </si>
  <si>
    <t>Total pressures</t>
  </si>
  <si>
    <t>By council type</t>
  </si>
  <si>
    <t>By region</t>
  </si>
  <si>
    <t>Select pressures scenario from list:</t>
  </si>
  <si>
    <t>Breakdown</t>
  </si>
  <si>
    <t>Spending pressures</t>
  </si>
  <si>
    <t>Non-tax income pressures</t>
  </si>
  <si>
    <t>year_spend</t>
  </si>
  <si>
    <t>year_exAMJ_spend</t>
  </si>
  <si>
    <t>year_h_spend</t>
  </si>
  <si>
    <t>pexp_year_spend</t>
  </si>
  <si>
    <t>pexp_exAMJ_spend</t>
  </si>
  <si>
    <t>pexp_h_spend</t>
  </si>
  <si>
    <t>year_income</t>
  </si>
  <si>
    <t>april_</t>
  </si>
  <si>
    <t>year_</t>
  </si>
  <si>
    <t>year_exAMJ_</t>
  </si>
  <si>
    <t>year_h_</t>
  </si>
  <si>
    <t>year_exAMJ_income</t>
  </si>
  <si>
    <t>year_h_income</t>
  </si>
  <si>
    <t>pexp_year_income</t>
  </si>
  <si>
    <t>pexp_exAMJ_income</t>
  </si>
  <si>
    <t>pexp_h_income</t>
  </si>
  <si>
    <t>Note: Full-year pressures under different scenarios for pressures, as a % of adjusted revenue expenditure. Full-year pressures overall and by council type do not vary between Baseline and Alternative scenarios by construction.</t>
  </si>
  <si>
    <t>Covid death rate</t>
  </si>
  <si>
    <t>Deprivation</t>
  </si>
  <si>
    <t>Population aged over 70</t>
  </si>
  <si>
    <t>Population density</t>
  </si>
  <si>
    <t>decile</t>
  </si>
  <si>
    <t>income_year_pcap</t>
  </si>
  <si>
    <t>income_year_exAMJ_pcap</t>
  </si>
  <si>
    <t>income_year_exAMJ_h_pcap</t>
  </si>
  <si>
    <t>spend_year_pcap</t>
  </si>
  <si>
    <t>spend_year_exAMJ_pcap</t>
  </si>
  <si>
    <t>spend_year_exAMJ_h_pcap</t>
  </si>
  <si>
    <t>income_year_perc</t>
  </si>
  <si>
    <t>income_year_exAMJ_perc</t>
  </si>
  <si>
    <t>income_year_exAMJ_h_perc</t>
  </si>
  <si>
    <t>spend_year_perc</t>
  </si>
  <si>
    <t>spend_year_exAMJ_perc</t>
  </si>
  <si>
    <t>spend_year_exAMJ_h_perc</t>
  </si>
  <si>
    <t>decile_desc</t>
  </si>
  <si>
    <t>Lowest Covid death rate</t>
  </si>
  <si>
    <t>Least deprived</t>
  </si>
  <si>
    <t>Lowest proportion aged over 70</t>
  </si>
  <si>
    <t>Least densely populated</t>
  </si>
  <si>
    <t>2</t>
  </si>
  <si>
    <t>3</t>
  </si>
  <si>
    <t>4</t>
  </si>
  <si>
    <t>5</t>
  </si>
  <si>
    <t>6</t>
  </si>
  <si>
    <t>7</t>
  </si>
  <si>
    <t>8</t>
  </si>
  <si>
    <t>9</t>
  </si>
  <si>
    <t>Highest Covid death rate</t>
  </si>
  <si>
    <t>Most deprived</t>
  </si>
  <si>
    <t>Highest proportion aged over 70</t>
  </si>
  <si>
    <t>Most densely populated</t>
  </si>
  <si>
    <t>scenario</t>
  </si>
  <si>
    <t>Select metric to display from list:</t>
  </si>
  <si>
    <t>metric</t>
  </si>
  <si>
    <t>As a % of adjusted revenue expenditure</t>
  </si>
  <si>
    <t>D:D</t>
  </si>
  <si>
    <t>E:E</t>
  </si>
  <si>
    <t>I:I</t>
  </si>
  <si>
    <t>J:J</t>
  </si>
  <si>
    <t>K:K</t>
  </si>
  <si>
    <t>L:L</t>
  </si>
  <si>
    <t>M:M</t>
  </si>
  <si>
    <t>N:N</t>
  </si>
  <si>
    <t>O:O</t>
  </si>
  <si>
    <t>Note: Full-year pressures under different scenarios for pressures, per capita (£) or as a % of adjusted revenue expenditure. Pressures are first aggregated to the upper-tier authority level, and then areas are grouped by decile, depending on the breakdown selected. These are raw figures i.e. without controlling for variation in any other characteristic.</t>
  </si>
  <si>
    <t>Generous</t>
  </si>
  <si>
    <t>Cash (£s millions)</t>
  </si>
  <si>
    <t>Funding</t>
  </si>
  <si>
    <t>Metric</t>
  </si>
  <si>
    <t>Income pressures</t>
  </si>
  <si>
    <t>General-purpose grant funding (A)</t>
  </si>
  <si>
    <t>Infection control fund (B)</t>
  </si>
  <si>
    <t>Test and trace fund (D)</t>
  </si>
  <si>
    <t>Emergency active travel fund (E)</t>
  </si>
  <si>
    <t>Reopening high streets safely fund (G)</t>
  </si>
  <si>
    <t>Emergency rough sleeping funding (H)</t>
  </si>
  <si>
    <t>Total grant funding</t>
  </si>
  <si>
    <t>SFC 'safety net' scheme</t>
  </si>
  <si>
    <t>CCG reimbursement</t>
  </si>
  <si>
    <t>Coronavirus Job Retention Scheme</t>
  </si>
  <si>
    <t>Total non-grant support</t>
  </si>
  <si>
    <t>Shortfall</t>
  </si>
  <si>
    <t>Figure</t>
  </si>
  <si>
    <t>Line</t>
  </si>
  <si>
    <t>Select characteristic from list:</t>
  </si>
  <si>
    <t>Select funding scenario from list:</t>
  </si>
  <si>
    <t>Column1</t>
  </si>
  <si>
    <t xml:space="preserve">For any questions, please contact Kate Ogden (kate.ogden@ifs.org.uk) and David Phillips (david_p@ifs.org.uk). </t>
  </si>
  <si>
    <t>© The Institute for Fiscal Studies, 2020.</t>
  </si>
  <si>
    <t>Appendix B. Further breakdowns of results</t>
  </si>
  <si>
    <t>COVID-19 and English council funding: how are budgets being hit in 2020–21?</t>
  </si>
  <si>
    <t>This appendix provides further breakdowns of results relating to IFS analysis of the financial impact of the COVID-19 crisis on council budgets in 2020-21.</t>
  </si>
  <si>
    <t>The authors would like to thank Mike Heiser, Bevis Ingram and Aivaras Statkevicius from the Local Government Association for help in relation to this report. In addition, they gratefully acknowledge funding from the Local Government Association and co-funding from the UKRI/ESRC COVID-19 Rapid Response funding programme (Je-s grant reference ES/V005073/1) and the ESRC-funded Centre for the Microeconomic Analysis of Public Policy (ES/M010147/1). However, all opinions and any errors or omissions in terms of analysis are the responsibility of the authors only.</t>
  </si>
  <si>
    <t>Contents</t>
  </si>
  <si>
    <t>Deprivation is based on Average score according to the Index of Multiple Deprivation (IMD) 2019. Population density and proportion of the population aged over 70 are based on ONS mid-2020 population estimates. Covid death rate is the number of registered deaths occuring in the first 23 weeks of 2020 in which COVID-19 was mentioned on the death certificate, per 100,000 resident population, according to ONS Death registrations and occurrences by local authority and health board.</t>
  </si>
  <si>
    <t>(1) Own estimates of deployable reserves</t>
  </si>
  <si>
    <t>(2) Type-average estimate of deployable reserves</t>
  </si>
  <si>
    <t>Gross remaining shortfall (£m)</t>
  </si>
  <si>
    <t>Gross remaining shortfall (£m)2</t>
  </si>
  <si>
    <t>used_all_avail_res</t>
  </si>
  <si>
    <t>used_75_avail_res</t>
  </si>
  <si>
    <t>post_reserve_impact</t>
  </si>
  <si>
    <t>used_all_avail_res_t</t>
  </si>
  <si>
    <t>used_75_avail_res_t</t>
  </si>
  <si>
    <t>post_reserve_impact_t</t>
  </si>
  <si>
    <t>num_used_all_avail_res</t>
  </si>
  <si>
    <t>num_used_75_avail_res</t>
  </si>
  <si>
    <t>num_used_all_avail_res_t</t>
  </si>
  <si>
    <t>num_used_75_avail_res_t</t>
  </si>
  <si>
    <t>precovid_below50</t>
  </si>
  <si>
    <t>postcovid_below50</t>
  </si>
  <si>
    <t>precovid_below33</t>
  </si>
  <si>
    <t>postcovid_below33</t>
  </si>
  <si>
    <t>num_precovid_below50</t>
  </si>
  <si>
    <t>num_postcovid_below50</t>
  </si>
  <si>
    <t>num_precovid_below33</t>
  </si>
  <si>
    <t>num_postcovid_below33</t>
  </si>
  <si>
    <t>In selected scenario</t>
  </si>
  <si>
    <t>Pre-Covid baseline (for comparison)</t>
  </si>
  <si>
    <t>In selected scenario2</t>
  </si>
  <si>
    <t>Pre-Covid baseline (for comparison)2</t>
  </si>
  <si>
    <t>Select metric to display:</t>
  </si>
  <si>
    <t>Proportion of councils</t>
  </si>
  <si>
    <t>Number of councils</t>
  </si>
  <si>
    <t>Councils with &lt;50% of average reserves for their type</t>
  </si>
  <si>
    <t>Councils with &lt;33% of average reserves for their type</t>
  </si>
  <si>
    <t>Note: Average reserves are as a percentage of adjusted revenue expenditure. Pre-Covid baseline is the number or proportion of councils with less than 50% or 33% of the average reserves for their type at end March 2020 (ie before the impact of the Covid-19 crisis). Reserves here means total unringfenced reserves ('other earmarked' and unallocated reserves), some of which councils do not consider to be 'deployable'.</t>
  </si>
  <si>
    <t>Table 2.1</t>
  </si>
  <si>
    <t>Table 2.2</t>
  </si>
  <si>
    <t>Table 2.3</t>
  </si>
  <si>
    <t>Figures 2.4 and 2.5</t>
  </si>
  <si>
    <t>Figure 2.6</t>
  </si>
  <si>
    <t>Tables 3.3 and 3.4</t>
  </si>
  <si>
    <t>Table 3.5, Figure 3.3</t>
  </si>
  <si>
    <t>Table A.3. Estimated increases in expenditure and losses in income as a result of the COVID-19 crisis: £ million</t>
  </si>
  <si>
    <t>Table A.4. Estimated increases in expenditure and losses in income as a result of the COVID-19 crisis: £ per capita, % of item and % of adjusted revenue expenditure</t>
  </si>
  <si>
    <t>Table A.5. Changes between May and June in estimated increases in expenditure and losses in income as a result of the Covid-19 crisis</t>
  </si>
  <si>
    <t>Table A.9. Share of councils for which funding shortfalls exceed ‘deployable’ reserves, and the extent of this excess, based on different estimates of the share of reserves that are deployable</t>
  </si>
  <si>
    <t>Table A.10. Share of councils with less than 50% or less than 33% of the average reserves for a council of their type at the end of 2020–21</t>
  </si>
  <si>
    <t>Equivalent tables / figures in main report</t>
  </si>
  <si>
    <t>Estimated increases in expenditure and losses in income as a result of the COVID-19 crisis: £ million</t>
  </si>
  <si>
    <t>Estimated increases in expenditure and losses in income as a result of the COVID-19 crisis: £ per capita, % of item and % of adjusted revenue expenditure</t>
  </si>
  <si>
    <t>Changes between May and June in estimated increases in expenditure and losses in income as a result of the Covid-19 crisis</t>
  </si>
  <si>
    <t>Forecast pressures by council type and by region, % of adjusted revenue expenditure</t>
  </si>
  <si>
    <t>Share of councils for which funding shortfalls exceed ‘deployable’ reserves, and the extent of this excess, based on different estimates of the share of reserves that are deployable</t>
  </si>
  <si>
    <t>Share of councils with less than 50% or less than 33% of the average reserves for a council of their type at the end of 2020–21</t>
  </si>
  <si>
    <t>Table A.3</t>
  </si>
  <si>
    <t>Table A.4</t>
  </si>
  <si>
    <t>Table A.5</t>
  </si>
  <si>
    <t>Table A.6</t>
  </si>
  <si>
    <t>Table A.7</t>
  </si>
  <si>
    <t>Table A.8</t>
  </si>
  <si>
    <t>Table A.9</t>
  </si>
  <si>
    <t>Table A.10</t>
  </si>
  <si>
    <t>Table A.6. Forecast pressures by council type and by region, % of adjusted revenue expenditure</t>
  </si>
  <si>
    <t>Table A.7. Forecast spending and income pressures, by decile of different characteristics</t>
  </si>
  <si>
    <t>Forecast spending and income pressures, by decile of different characteristics</t>
  </si>
  <si>
    <t>Table A.8. Value of grant and non-grant support from government and funding shortfalls</t>
  </si>
  <si>
    <t xml:space="preserve"> Value of grant and non-grant support from government and funding shortfalls</t>
  </si>
  <si>
    <t>The Contents describes the tables in this spreadsheet, and the tables or figures that these correspond to in the main report. These provide additional precision, as well as further breakdowns. For instance, the user is able to look at results by region or council type, or to select from several scenarios for pressures and funding to see the sensitivity of estimates of funding shortfalls to modelling choices.</t>
  </si>
  <si>
    <t>Councils for which shortfall exceeds deployable reserves</t>
  </si>
  <si>
    <t>Councils for which shortfall exceeds deployable reserves2</t>
  </si>
  <si>
    <t>Councils for which shortfall exceeds 75% of deployable reserves</t>
  </si>
  <si>
    <t>Councils for which shortfall exceeds 75% of deployable reserves2</t>
  </si>
  <si>
    <t>Note: Columns named 'Councils for which...' provide estimates of the number or proportion of councils for which (1) their funding shortfall exceeds their own estimate of deployable reserves (or 75% of the same) and (2) their funding shortfall exceeds an alternative estimate based on the average share among councils of their type that is deployable (or 75% of the same). ‘Gross remaining shortfall’ is the total shortfall left amongst those authorities after they have used all of their deployable reserves.</t>
  </si>
  <si>
    <t>Shire county</t>
  </si>
  <si>
    <t>Shire district</t>
  </si>
  <si>
    <t>London borough</t>
  </si>
  <si>
    <t>Metropolitan district</t>
  </si>
  <si>
    <t>Unitary authority</t>
  </si>
  <si>
    <t>Council type</t>
  </si>
  <si>
    <t>Random identifier</t>
  </si>
  <si>
    <t>Table A.11</t>
  </si>
  <si>
    <t>Alternative scenario for pressures</t>
  </si>
  <si>
    <t>Spending pressures2</t>
  </si>
  <si>
    <t>Non-tax income pressures3</t>
  </si>
  <si>
    <t>Figures 2.1, 2.2 and 2.3</t>
  </si>
  <si>
    <t xml:space="preserve">Distribution of forecast spending and non-tax income pressures, as a % of adjusted revenue expenditure, by council </t>
  </si>
  <si>
    <t xml:space="preserve">Table A.11 Distribution of forecast spending and non-tax income pressures, as a % of adjusted revenue expenditure, by council </t>
  </si>
  <si>
    <t>Table A.12. Distribution of total reserves pre-COVID as a % of revenue expenditure, by type of council</t>
  </si>
  <si>
    <t>Table A.12</t>
  </si>
  <si>
    <t>Distribution of total reserves pre-COVID as a % of revenue expenditure, by type of council</t>
  </si>
  <si>
    <t>Figure 3.2</t>
  </si>
  <si>
    <t>Median</t>
  </si>
  <si>
    <t>10th percentile</t>
  </si>
  <si>
    <t>90th percentile</t>
  </si>
  <si>
    <t>25th percentile (ie lower quartile)</t>
  </si>
  <si>
    <t>75th pecentile (ie upper quartile)</t>
  </si>
  <si>
    <t>Mean</t>
  </si>
  <si>
    <t>Note: Council's estimates of their total unringfenced reserves balance ('other earmarked' and unallocated reserves) as of 31 March 2020. Columns provide different summaries of within-type distributions. For instance, the 10th percentile of total reserves for London boroughs is 15.1%. This means that 10% of London boroughs had total reserves equivalent to less than 15.1% of their adjusted revenue expenditure.</t>
  </si>
  <si>
    <t>Table 3.2, Figures 3.1 and A.2</t>
  </si>
  <si>
    <t>Note: All figures are as a % of adjusted revenue expenditure.  Individual councils are not identified. This data is provided for transparency as it underlies Figures 2.1, 2.2 and 2.3 in the main report.</t>
  </si>
  <si>
    <t>Baseline scenario for pressures i.e. council's own estimates</t>
  </si>
  <si>
    <t>Users should note that differences in forecast pressures between council types and regions may reflect differences in the assumptions and responses to the COVID-19 crisis made by councils, as well as differences in the underlying financial impacts of the crisis. Please bear this in mind when interpreting the data.</t>
  </si>
  <si>
    <t>Note: All losses are for the full year (2020-21) and are in the baseline scenario for pressures. ‘% of item’ is the pressure as a percentage of the estimated baselinespending/income  for each item pre-COVID.</t>
  </si>
  <si>
    <t>Note: The total shortfall includes authorities that are expected to receive more in support than the pressure they face, and so which would individually have a negative shortfall. For details of the different sources of grant funding, and how the value of non-grant support has been estimated, see the Appendix to the main report.</t>
  </si>
  <si>
    <r>
      <t>Use of these results should acknowledge K. Ogden and D. Phillips (2020),</t>
    </r>
    <r>
      <rPr>
        <sz val="10"/>
        <rFont val="Noto Sans"/>
        <family val="2"/>
      </rPr>
      <t xml:space="preserve"> 'COVID-19 and English council funding: how are budgets being hit in 2020–21?</t>
    </r>
    <r>
      <rPr>
        <sz val="10"/>
        <color theme="1"/>
        <rFont val="Noto Sans"/>
        <family val="2"/>
      </rPr>
      <t xml:space="preserve">', and link to </t>
    </r>
    <r>
      <rPr>
        <u/>
        <sz val="10"/>
        <color theme="1"/>
        <rFont val="Noto Sans"/>
        <family val="2"/>
      </rPr>
      <t>www.ifs.org.uk</t>
    </r>
    <r>
      <rPr>
        <sz val="10"/>
        <color theme="1"/>
        <rFont val="Noto Sans"/>
        <family val="2"/>
      </rPr>
      <t>.</t>
    </r>
  </si>
  <si>
    <r>
      <t>For details of the figures, of the different scenarios, and the data and methods used, see the accompanying report Ogden, K. and Phillips, D.  (2020), 'COVID-19 and English council funding: how are budgets be</t>
    </r>
    <r>
      <rPr>
        <sz val="10"/>
        <rFont val="Noto Sans"/>
        <family val="2"/>
      </rPr>
      <t>ing hit in 2020–21?', IFS Report R174</t>
    </r>
    <r>
      <rPr>
        <sz val="10"/>
        <color theme="1"/>
        <rFont val="Noto Sans"/>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</si>
</sst>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0%"/>
    <numFmt numFmtId="167" formatCode="0.0000"/>
  </numFmts>
  <fonts count="25" x14ac:knownFonts="1">
    <font>
      <sz val="11"/>
      <name val="Calibri"/>
    </font>
    <font>
      <sz val="11"/>
      <color theme="1"/>
      <name val="Calibri"/>
      <family val="2"/>
      <scheme val="minor"/>
    </font>
    <font>
      <sz val="11"/>
      <color theme="1"/>
      <name val="Calibri"/>
      <family val="2"/>
      <scheme val="minor"/>
    </font>
    <font>
      <sz val="11"/>
      <name val="Calibri"/>
      <family val="2"/>
    </font>
    <font>
      <sz val="11"/>
      <color theme="1"/>
      <name val="Calibri"/>
      <family val="2"/>
    </font>
    <font>
      <b/>
      <sz val="11"/>
      <name val="Calibri"/>
      <family val="2"/>
    </font>
    <font>
      <b/>
      <u/>
      <sz val="11"/>
      <name val="Calibri"/>
      <family val="2"/>
    </font>
    <font>
      <b/>
      <sz val="11"/>
      <color theme="1"/>
      <name val="Calibri"/>
      <family val="2"/>
    </font>
    <font>
      <sz val="11"/>
      <name val="Calibri"/>
      <family val="2"/>
    </font>
    <font>
      <sz val="11"/>
      <color theme="0"/>
      <name val="Calibri"/>
      <family val="2"/>
    </font>
    <font>
      <i/>
      <sz val="11"/>
      <name val="Calibri"/>
      <family val="2"/>
    </font>
    <font>
      <b/>
      <i/>
      <sz val="11"/>
      <name val="Calibri"/>
      <family val="2"/>
    </font>
    <font>
      <sz val="11"/>
      <color rgb="FF9C5700"/>
      <name val="Calibri"/>
      <family val="2"/>
      <scheme val="minor"/>
    </font>
    <font>
      <sz val="12"/>
      <color theme="1"/>
      <name val="Noto Sans"/>
      <family val="2"/>
    </font>
    <font>
      <b/>
      <sz val="14"/>
      <color theme="1"/>
      <name val="Noto Sans"/>
      <family val="2"/>
    </font>
    <font>
      <i/>
      <sz val="14"/>
      <color theme="1"/>
      <name val="Noto Sans"/>
      <family val="2"/>
    </font>
    <font>
      <sz val="10"/>
      <color theme="1"/>
      <name val="Noto Sans"/>
      <family val="2"/>
    </font>
    <font>
      <sz val="10"/>
      <color theme="1"/>
      <name val="Calibri"/>
      <family val="2"/>
      <scheme val="minor"/>
    </font>
    <font>
      <sz val="10"/>
      <name val="Noto Sans"/>
      <family val="2"/>
    </font>
    <font>
      <u/>
      <sz val="11"/>
      <color theme="10"/>
      <name val="Calibri"/>
      <family val="2"/>
    </font>
    <font>
      <b/>
      <i/>
      <sz val="11"/>
      <color theme="1"/>
      <name val="Calibri"/>
      <family val="2"/>
    </font>
    <font>
      <sz val="10"/>
      <name val="Arial"/>
      <family val="2"/>
    </font>
    <font>
      <sz val="10"/>
      <name val="Arial"/>
    </font>
    <font>
      <b/>
      <sz val="10"/>
      <name val="Arial"/>
      <family val="2"/>
    </font>
    <font>
      <u/>
      <sz val="10"/>
      <color theme="1"/>
      <name val="Noto Sans"/>
      <family val="2"/>
    </font>
  </fonts>
  <fills count="6">
    <fill>
      <patternFill patternType="none"/>
    </fill>
    <fill>
      <patternFill patternType="gray125"/>
    </fill>
    <fill>
      <patternFill patternType="solid">
        <fgColor theme="9" tint="0.79995117038483843"/>
        <bgColor theme="9" tint="0.79995117038483843"/>
      </patternFill>
    </fill>
    <fill>
      <patternFill patternType="solid">
        <fgColor theme="0"/>
        <bgColor indexed="64"/>
      </patternFill>
    </fill>
    <fill>
      <patternFill patternType="solid">
        <fgColor rgb="FFFFEB9C"/>
      </patternFill>
    </fill>
    <fill>
      <patternFill patternType="solid">
        <fgColor theme="0"/>
        <bgColor theme="9" tint="0.79995117038483843"/>
      </patternFill>
    </fill>
  </fills>
  <borders count="15">
    <border>
      <left/>
      <right/>
      <top/>
      <bottom/>
      <diagonal/>
    </border>
    <border>
      <left/>
      <right/>
      <top/>
      <bottom/>
      <diagonal/>
    </border>
    <border>
      <left style="thin">
        <color theme="9"/>
      </left>
      <right style="thin">
        <color theme="9"/>
      </right>
      <top style="thin">
        <color theme="9"/>
      </top>
      <bottom style="medium">
        <color theme="9"/>
      </bottom>
      <diagonal/>
    </border>
    <border>
      <left style="thin">
        <color theme="9"/>
      </left>
      <right style="thin">
        <color theme="9"/>
      </right>
      <top style="thin">
        <color theme="9"/>
      </top>
      <bottom style="thin">
        <color theme="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9"/>
      </left>
      <right/>
      <top style="thin">
        <color theme="9"/>
      </top>
      <bottom style="medium">
        <color theme="9"/>
      </bottom>
      <diagonal/>
    </border>
    <border>
      <left/>
      <right style="thin">
        <color theme="9"/>
      </right>
      <top style="thin">
        <color theme="9"/>
      </top>
      <bottom style="medium">
        <color theme="9"/>
      </bottom>
      <diagonal/>
    </border>
    <border>
      <left/>
      <right/>
      <top style="thin">
        <color theme="9"/>
      </top>
      <bottom style="medium">
        <color theme="9"/>
      </bottom>
      <diagonal/>
    </border>
  </borders>
  <cellStyleXfs count="14">
    <xf numFmtId="0" fontId="0" fillId="0" borderId="0"/>
    <xf numFmtId="9" fontId="8" fillId="0" borderId="0" applyFont="0" applyFill="0" applyBorder="0" applyAlignment="0" applyProtection="0"/>
    <xf numFmtId="0" fontId="12" fillId="4" borderId="0" applyNumberFormat="0" applyBorder="0" applyAlignment="0" applyProtection="0"/>
    <xf numFmtId="0" fontId="2" fillId="0" borderId="1"/>
    <xf numFmtId="0" fontId="13" fillId="0" borderId="1"/>
    <xf numFmtId="0" fontId="19" fillId="0" borderId="0" applyNumberFormat="0" applyFill="0" applyBorder="0" applyAlignment="0" applyProtection="0"/>
    <xf numFmtId="0" fontId="1" fillId="0" borderId="1"/>
    <xf numFmtId="0" fontId="22" fillId="0" borderId="1"/>
    <xf numFmtId="9" fontId="22" fillId="0" borderId="1" applyFont="0" applyFill="0" applyBorder="0" applyAlignment="0" applyProtection="0"/>
    <xf numFmtId="0" fontId="3" fillId="0" borderId="1"/>
    <xf numFmtId="0" fontId="21" fillId="0" borderId="1"/>
    <xf numFmtId="0" fontId="21" fillId="0" borderId="1"/>
    <xf numFmtId="9" fontId="21" fillId="0" borderId="1" applyFont="0" applyFill="0" applyBorder="0" applyAlignment="0" applyProtection="0"/>
    <xf numFmtId="0" fontId="21" fillId="0" borderId="1"/>
  </cellStyleXfs>
  <cellXfs count="126">
    <xf numFmtId="0" fontId="0" fillId="0" borderId="0" xfId="0"/>
    <xf numFmtId="1" fontId="0" fillId="0" borderId="1" xfId="0" applyNumberFormat="1" applyBorder="1"/>
    <xf numFmtId="0" fontId="5" fillId="0" borderId="0" xfId="0" quotePrefix="1" applyFont="1"/>
    <xf numFmtId="164" fontId="4" fillId="2" borderId="3" xfId="0" applyNumberFormat="1" applyFont="1" applyFill="1" applyBorder="1"/>
    <xf numFmtId="0" fontId="6" fillId="0" borderId="0" xfId="0" applyFont="1" applyFill="1"/>
    <xf numFmtId="0" fontId="3" fillId="0" borderId="0" xfId="0" applyFont="1" applyFill="1" applyAlignment="1">
      <alignment wrapText="1"/>
    </xf>
    <xf numFmtId="164" fontId="0" fillId="0" borderId="0" xfId="0" applyNumberFormat="1" applyFill="1"/>
    <xf numFmtId="0" fontId="0" fillId="3" borderId="0" xfId="0" applyFill="1"/>
    <xf numFmtId="0" fontId="7" fillId="3" borderId="2" xfId="0" applyFont="1" applyFill="1" applyBorder="1" applyAlignment="1">
      <alignment wrapText="1"/>
    </xf>
    <xf numFmtId="0" fontId="0" fillId="3" borderId="0" xfId="0" applyFill="1" applyAlignment="1">
      <alignment wrapText="1"/>
    </xf>
    <xf numFmtId="0" fontId="3" fillId="3" borderId="0" xfId="0" applyFont="1" applyFill="1"/>
    <xf numFmtId="0" fontId="3" fillId="3" borderId="0" xfId="0" applyFont="1" applyFill="1" applyAlignment="1">
      <alignment wrapText="1"/>
    </xf>
    <xf numFmtId="164" fontId="0" fillId="3" borderId="0" xfId="0" applyNumberFormat="1" applyFill="1"/>
    <xf numFmtId="10" fontId="0" fillId="0" borderId="0" xfId="1" applyNumberFormat="1" applyFont="1" applyFill="1"/>
    <xf numFmtId="0" fontId="3" fillId="0" borderId="0" xfId="0" applyFont="1"/>
    <xf numFmtId="0" fontId="5" fillId="0" borderId="0" xfId="0" applyFont="1"/>
    <xf numFmtId="164" fontId="3" fillId="3" borderId="0" xfId="0" applyNumberFormat="1" applyFont="1" applyFill="1"/>
    <xf numFmtId="10" fontId="3" fillId="0" borderId="0" xfId="1" applyNumberFormat="1" applyFont="1" applyFill="1" applyAlignment="1">
      <alignment horizontal="right"/>
    </xf>
    <xf numFmtId="10" fontId="0" fillId="0" borderId="0" xfId="1" applyNumberFormat="1" applyFont="1" applyFill="1" applyAlignment="1">
      <alignment horizontal="right"/>
    </xf>
    <xf numFmtId="9" fontId="0" fillId="0" borderId="0" xfId="1" applyFont="1" applyFill="1"/>
    <xf numFmtId="0" fontId="9" fillId="3" borderId="0" xfId="0" applyFont="1" applyFill="1"/>
    <xf numFmtId="9" fontId="0" fillId="0" borderId="0" xfId="1" applyFont="1" applyFill="1" applyAlignment="1">
      <alignment horizontal="right"/>
    </xf>
    <xf numFmtId="164" fontId="10" fillId="3" borderId="0" xfId="0" applyNumberFormat="1" applyFont="1" applyFill="1"/>
    <xf numFmtId="1" fontId="3" fillId="0" borderId="1" xfId="0" applyNumberFormat="1" applyFont="1" applyBorder="1"/>
    <xf numFmtId="0" fontId="3" fillId="3" borderId="0" xfId="0" applyFont="1" applyFill="1"/>
    <xf numFmtId="10" fontId="0" fillId="3" borderId="0" xfId="1" applyNumberFormat="1" applyFont="1" applyFill="1"/>
    <xf numFmtId="0" fontId="0" fillId="0" borderId="0" xfId="0" applyAlignment="1">
      <alignment wrapText="1"/>
    </xf>
    <xf numFmtId="0" fontId="5" fillId="0" borderId="0" xfId="0" applyFont="1" applyAlignment="1">
      <alignment wrapText="1"/>
    </xf>
    <xf numFmtId="0" fontId="6" fillId="0" borderId="0" xfId="0" applyFont="1"/>
    <xf numFmtId="0" fontId="9" fillId="3" borderId="0" xfId="0" applyFont="1" applyFill="1" applyAlignment="1">
      <alignment wrapText="1"/>
    </xf>
    <xf numFmtId="2" fontId="0" fillId="0" borderId="0" xfId="1" applyNumberFormat="1" applyFont="1" applyFill="1"/>
    <xf numFmtId="0" fontId="0" fillId="3" borderId="0" xfId="0" applyFill="1" applyAlignment="1"/>
    <xf numFmtId="0" fontId="9" fillId="3" borderId="0" xfId="0" applyFont="1" applyFill="1" applyAlignment="1"/>
    <xf numFmtId="0" fontId="3" fillId="3" borderId="0" xfId="0" applyFont="1" applyFill="1" applyAlignment="1"/>
    <xf numFmtId="0" fontId="7" fillId="3" borderId="2" xfId="0" applyFont="1" applyFill="1" applyBorder="1" applyAlignment="1">
      <alignment vertical="top" wrapText="1"/>
    </xf>
    <xf numFmtId="0" fontId="7" fillId="3" borderId="2" xfId="0" applyFont="1" applyFill="1" applyBorder="1" applyAlignment="1">
      <alignment vertical="top"/>
    </xf>
    <xf numFmtId="164" fontId="4" fillId="2" borderId="3" xfId="0" applyNumberFormat="1" applyFont="1" applyFill="1" applyBorder="1" applyAlignment="1">
      <alignment vertical="top"/>
    </xf>
    <xf numFmtId="164" fontId="4" fillId="2" borderId="3" xfId="0" applyNumberFormat="1" applyFont="1" applyFill="1" applyBorder="1" applyAlignment="1">
      <alignment vertical="top" wrapText="1"/>
    </xf>
    <xf numFmtId="49" fontId="3" fillId="0" borderId="0" xfId="0" applyNumberFormat="1" applyFont="1" applyFill="1"/>
    <xf numFmtId="0" fontId="10" fillId="3" borderId="0" xfId="0" applyFont="1" applyFill="1"/>
    <xf numFmtId="164" fontId="10" fillId="0" borderId="0" xfId="0" applyNumberFormat="1" applyFont="1" applyFill="1"/>
    <xf numFmtId="0" fontId="3" fillId="3" borderId="0" xfId="0" applyFont="1" applyFill="1"/>
    <xf numFmtId="0" fontId="3" fillId="3" borderId="0" xfId="0" applyFont="1" applyFill="1" applyAlignment="1">
      <alignment horizontal="left" wrapText="1"/>
    </xf>
    <xf numFmtId="1" fontId="0" fillId="0" borderId="0" xfId="0" applyNumberFormat="1"/>
    <xf numFmtId="3" fontId="0" fillId="0" borderId="0" xfId="0" applyNumberFormat="1"/>
    <xf numFmtId="0" fontId="3" fillId="0" borderId="0" xfId="0" applyFont="1" applyAlignment="1">
      <alignment wrapText="1"/>
    </xf>
    <xf numFmtId="0" fontId="3" fillId="0" borderId="0" xfId="0" quotePrefix="1" applyFont="1" applyFill="1" applyAlignment="1">
      <alignment wrapText="1"/>
    </xf>
    <xf numFmtId="165" fontId="0" fillId="0" borderId="0" xfId="1" applyNumberFormat="1" applyFont="1" applyFill="1"/>
    <xf numFmtId="3" fontId="0" fillId="0" borderId="0" xfId="0" applyNumberFormat="1" applyFill="1"/>
    <xf numFmtId="0" fontId="3" fillId="3" borderId="0" xfId="0" applyFont="1" applyFill="1" applyAlignment="1">
      <alignment wrapText="1"/>
    </xf>
    <xf numFmtId="2" fontId="0" fillId="0" borderId="0" xfId="0" applyNumberFormat="1"/>
    <xf numFmtId="0" fontId="2" fillId="3" borderId="1" xfId="3" applyFill="1"/>
    <xf numFmtId="0" fontId="2" fillId="3" borderId="1" xfId="3" applyFill="1" applyAlignment="1"/>
    <xf numFmtId="0" fontId="2" fillId="3" borderId="4" xfId="3" applyFill="1" applyBorder="1"/>
    <xf numFmtId="0" fontId="14" fillId="3" borderId="5" xfId="4" applyFont="1" applyFill="1" applyBorder="1" applyAlignment="1">
      <alignment horizontal="center"/>
    </xf>
    <xf numFmtId="0" fontId="2" fillId="3" borderId="6" xfId="3" applyFill="1" applyBorder="1"/>
    <xf numFmtId="0" fontId="2" fillId="3" borderId="7" xfId="3" applyFill="1" applyBorder="1"/>
    <xf numFmtId="0" fontId="15" fillId="3" borderId="1" xfId="4" applyFont="1" applyFill="1" applyBorder="1" applyAlignment="1">
      <alignment horizontal="center"/>
    </xf>
    <xf numFmtId="0" fontId="2" fillId="3" borderId="8" xfId="3" applyFill="1" applyBorder="1"/>
    <xf numFmtId="0" fontId="16" fillId="3" borderId="1" xfId="4" applyFont="1" applyFill="1" applyBorder="1" applyAlignment="1">
      <alignment vertical="top" wrapText="1"/>
    </xf>
    <xf numFmtId="0" fontId="16" fillId="3" borderId="1" xfId="4" applyFont="1" applyFill="1" applyBorder="1" applyAlignment="1">
      <alignment vertical="top"/>
    </xf>
    <xf numFmtId="0" fontId="16" fillId="3" borderId="1" xfId="3" applyFont="1" applyFill="1" applyBorder="1" applyAlignment="1">
      <alignment vertical="top" wrapText="1"/>
    </xf>
    <xf numFmtId="0" fontId="16" fillId="0" borderId="1" xfId="3" applyFont="1" applyFill="1" applyBorder="1" applyAlignment="1">
      <alignment vertical="top" wrapText="1"/>
    </xf>
    <xf numFmtId="0" fontId="17" fillId="3" borderId="1" xfId="3" applyFont="1" applyFill="1" applyBorder="1" applyAlignment="1">
      <alignment vertical="top"/>
    </xf>
    <xf numFmtId="0" fontId="16" fillId="3" borderId="1" xfId="4" applyFont="1" applyFill="1" applyBorder="1" applyAlignment="1">
      <alignment horizontal="left" vertical="top" wrapText="1"/>
    </xf>
    <xf numFmtId="0" fontId="16" fillId="3" borderId="1" xfId="4" applyFont="1" applyFill="1" applyBorder="1" applyAlignment="1">
      <alignment horizontal="left" vertical="top"/>
    </xf>
    <xf numFmtId="0" fontId="2" fillId="3" borderId="9" xfId="3" applyFill="1" applyBorder="1"/>
    <xf numFmtId="0" fontId="2" fillId="3" borderId="10" xfId="3" applyFill="1" applyBorder="1" applyAlignment="1"/>
    <xf numFmtId="0" fontId="2" fillId="3" borderId="11" xfId="3" applyFill="1" applyBorder="1"/>
    <xf numFmtId="0" fontId="13" fillId="3" borderId="1" xfId="4" applyFill="1" applyAlignment="1">
      <alignment horizontal="left"/>
    </xf>
    <xf numFmtId="0" fontId="14" fillId="3" borderId="1" xfId="4" applyFont="1" applyFill="1" applyBorder="1" applyAlignment="1">
      <alignment horizontal="left"/>
    </xf>
    <xf numFmtId="2" fontId="0" fillId="0" borderId="0" xfId="1" applyNumberFormat="1" applyFont="1"/>
    <xf numFmtId="165" fontId="0" fillId="0" borderId="0" xfId="0" applyNumberFormat="1" applyAlignment="1">
      <alignment wrapText="1"/>
    </xf>
    <xf numFmtId="1" fontId="0" fillId="0" borderId="0" xfId="1" applyNumberFormat="1" applyFont="1" applyFill="1"/>
    <xf numFmtId="9" fontId="0" fillId="0" borderId="0" xfId="1" applyNumberFormat="1" applyFont="1" applyFill="1"/>
    <xf numFmtId="164" fontId="4" fillId="5" borderId="1" xfId="0" applyNumberFormat="1" applyFont="1" applyFill="1" applyBorder="1"/>
    <xf numFmtId="9" fontId="0" fillId="3" borderId="0" xfId="1" applyFont="1" applyFill="1"/>
    <xf numFmtId="1" fontId="0" fillId="3" borderId="0" xfId="1" applyNumberFormat="1" applyFont="1" applyFill="1"/>
    <xf numFmtId="1" fontId="0" fillId="3" borderId="0" xfId="0" applyNumberFormat="1" applyFill="1"/>
    <xf numFmtId="164" fontId="12" fillId="3" borderId="1" xfId="2" applyNumberFormat="1" applyFill="1" applyBorder="1"/>
    <xf numFmtId="9" fontId="10" fillId="0" borderId="0" xfId="1" applyNumberFormat="1" applyFont="1" applyFill="1"/>
    <xf numFmtId="9" fontId="3" fillId="0" borderId="0" xfId="1" applyNumberFormat="1" applyFont="1" applyFill="1"/>
    <xf numFmtId="0" fontId="3" fillId="3" borderId="0" xfId="0" applyFont="1" applyFill="1" applyAlignment="1">
      <alignment vertical="top" wrapText="1"/>
    </xf>
    <xf numFmtId="0" fontId="6" fillId="3" borderId="0" xfId="0" applyFont="1" applyFill="1" applyAlignment="1">
      <alignment vertical="top"/>
    </xf>
    <xf numFmtId="0" fontId="6" fillId="3" borderId="0" xfId="0" applyFont="1" applyFill="1" applyAlignment="1">
      <alignment vertical="top" wrapText="1"/>
    </xf>
    <xf numFmtId="0" fontId="0" fillId="3" borderId="0" xfId="0" applyFill="1" applyAlignment="1">
      <alignment vertical="top" wrapText="1"/>
    </xf>
    <xf numFmtId="0" fontId="19" fillId="3" borderId="0" xfId="5" applyFill="1" applyAlignment="1">
      <alignment vertical="top" wrapText="1"/>
    </xf>
    <xf numFmtId="0" fontId="3" fillId="3" borderId="0" xfId="0" applyFont="1" applyFill="1"/>
    <xf numFmtId="0" fontId="6" fillId="3" borderId="0" xfId="0" applyFont="1" applyFill="1" applyAlignment="1">
      <alignment wrapText="1"/>
    </xf>
    <xf numFmtId="0" fontId="0" fillId="3" borderId="0" xfId="0" applyFill="1"/>
    <xf numFmtId="0" fontId="3" fillId="3" borderId="0" xfId="0" applyFont="1" applyFill="1" applyAlignment="1">
      <alignment wrapText="1"/>
    </xf>
    <xf numFmtId="166" fontId="0" fillId="0" borderId="0" xfId="1" applyNumberFormat="1" applyFont="1" applyFill="1"/>
    <xf numFmtId="0" fontId="23" fillId="0" borderId="1" xfId="7" applyFont="1"/>
    <xf numFmtId="167" fontId="23" fillId="0" borderId="1" xfId="7" applyNumberFormat="1" applyFont="1" applyAlignment="1">
      <alignment wrapText="1"/>
    </xf>
    <xf numFmtId="167" fontId="23" fillId="0" borderId="1" xfId="7" applyNumberFormat="1" applyFont="1" applyFill="1" applyAlignment="1">
      <alignment wrapText="1"/>
    </xf>
    <xf numFmtId="0" fontId="0" fillId="0" borderId="0" xfId="0" applyFill="1"/>
    <xf numFmtId="9" fontId="0" fillId="0" borderId="0" xfId="0" applyNumberFormat="1" applyFill="1"/>
    <xf numFmtId="49" fontId="0" fillId="0" borderId="0" xfId="1" applyNumberFormat="1" applyFont="1" applyFill="1"/>
    <xf numFmtId="49" fontId="0" fillId="0" borderId="0" xfId="0" applyNumberFormat="1" applyFill="1"/>
    <xf numFmtId="165" fontId="3" fillId="0" borderId="0" xfId="1" applyNumberFormat="1" applyFont="1" applyFill="1"/>
    <xf numFmtId="10" fontId="3" fillId="0" borderId="0" xfId="1" applyNumberFormat="1" applyFont="1" applyFill="1"/>
    <xf numFmtId="164" fontId="11" fillId="0" borderId="0" xfId="0" applyNumberFormat="1" applyFont="1" applyFill="1"/>
    <xf numFmtId="49" fontId="11" fillId="0" borderId="0" xfId="1" applyNumberFormat="1" applyFont="1" applyFill="1"/>
    <xf numFmtId="49" fontId="0" fillId="3" borderId="0" xfId="1" applyNumberFormat="1" applyFont="1" applyFill="1"/>
    <xf numFmtId="9" fontId="0" fillId="3" borderId="0" xfId="1" applyNumberFormat="1" applyFont="1" applyFill="1"/>
    <xf numFmtId="10" fontId="3" fillId="3" borderId="0" xfId="1" applyNumberFormat="1" applyFont="1" applyFill="1"/>
    <xf numFmtId="49" fontId="0" fillId="3" borderId="0" xfId="0" applyNumberFormat="1" applyFill="1"/>
    <xf numFmtId="9" fontId="0" fillId="3" borderId="0" xfId="0" applyNumberFormat="1" applyFill="1"/>
    <xf numFmtId="0" fontId="1" fillId="3" borderId="1" xfId="6" applyFill="1"/>
    <xf numFmtId="0" fontId="1" fillId="3" borderId="1" xfId="6" applyNumberFormat="1" applyFill="1"/>
    <xf numFmtId="0" fontId="1" fillId="3" borderId="1" xfId="6" applyFill="1" applyBorder="1"/>
    <xf numFmtId="164" fontId="0" fillId="3" borderId="1" xfId="0" applyNumberFormat="1" applyFill="1" applyBorder="1"/>
    <xf numFmtId="0" fontId="0" fillId="3" borderId="1" xfId="0" applyFill="1" applyBorder="1"/>
    <xf numFmtId="164" fontId="4" fillId="3" borderId="1" xfId="0" applyNumberFormat="1" applyFont="1" applyFill="1" applyBorder="1"/>
    <xf numFmtId="0" fontId="4" fillId="3" borderId="1" xfId="0" applyFont="1" applyFill="1" applyBorder="1"/>
    <xf numFmtId="164" fontId="20" fillId="3" borderId="1" xfId="0" applyNumberFormat="1" applyFont="1" applyFill="1" applyBorder="1"/>
    <xf numFmtId="165" fontId="1" fillId="0" borderId="1" xfId="1" applyNumberFormat="1" applyFont="1" applyBorder="1"/>
    <xf numFmtId="0" fontId="3" fillId="3" borderId="0" xfId="0" applyFont="1" applyFill="1"/>
    <xf numFmtId="0" fontId="6" fillId="3" borderId="0" xfId="0" applyFont="1" applyFill="1"/>
    <xf numFmtId="0" fontId="3" fillId="3" borderId="0" xfId="0" applyFont="1" applyFill="1" applyAlignment="1">
      <alignment wrapText="1"/>
    </xf>
    <xf numFmtId="0" fontId="6" fillId="3" borderId="0" xfId="0" applyFont="1" applyFill="1" applyAlignment="1">
      <alignment wrapText="1"/>
    </xf>
    <xf numFmtId="0" fontId="3" fillId="3" borderId="0" xfId="0" applyFont="1" applyFill="1" applyAlignment="1">
      <alignment horizontal="left" wrapText="1"/>
    </xf>
    <xf numFmtId="0" fontId="0" fillId="3" borderId="0" xfId="0" applyFill="1"/>
    <xf numFmtId="0" fontId="7" fillId="0" borderId="12" xfId="0" applyFont="1" applyBorder="1" applyAlignment="1">
      <alignment horizontal="center" wrapText="1"/>
    </xf>
    <xf numFmtId="0" fontId="7" fillId="0" borderId="14" xfId="0" applyFont="1" applyBorder="1" applyAlignment="1">
      <alignment horizontal="center" wrapText="1"/>
    </xf>
    <xf numFmtId="0" fontId="7" fillId="0" borderId="13" xfId="0" applyFont="1" applyBorder="1" applyAlignment="1">
      <alignment horizontal="center" wrapText="1"/>
    </xf>
  </cellXfs>
  <cellStyles count="14">
    <cellStyle name="Hyperlink" xfId="5" builtinId="8"/>
    <cellStyle name="Neutral" xfId="2" builtinId="28"/>
    <cellStyle name="Normal" xfId="0" builtinId="0"/>
    <cellStyle name="Normal 2" xfId="3" xr:uid="{87269650-6851-43D7-97B2-2808BA5CA123}"/>
    <cellStyle name="Normal 2 2" xfId="7" xr:uid="{00000000-0005-0000-0000-000034000000}"/>
    <cellStyle name="Normal 2 3" xfId="9" xr:uid="{00000000-0005-0000-0000-000036000000}"/>
    <cellStyle name="Normal 2 4" xfId="13" xr:uid="{00000000-0005-0000-0000-00003A000000}"/>
    <cellStyle name="Normal 3" xfId="6" xr:uid="{00000000-0005-0000-0000-000033000000}"/>
    <cellStyle name="Normal 3 2" xfId="10" xr:uid="{00000000-0005-0000-0000-000037000000}"/>
    <cellStyle name="Normal 4" xfId="4" xr:uid="{942377B7-CA6C-446D-87FD-D1C47F6D01EF}"/>
    <cellStyle name="Normal 4 2" xfId="11" xr:uid="{00000000-0005-0000-0000-000038000000}"/>
    <cellStyle name="Per cent" xfId="1" builtinId="5"/>
    <cellStyle name="Percent 2" xfId="8" xr:uid="{00000000-0005-0000-0000-000035000000}"/>
    <cellStyle name="Percent 2 2" xfId="12" xr:uid="{00000000-0005-0000-0000-000039000000}"/>
  </cellStyles>
  <dxfs count="95">
    <dxf>
      <fill>
        <patternFill patternType="none">
          <fgColor rgb="FF000000"/>
          <bgColor auto="1"/>
        </patternFill>
      </fill>
    </dxf>
    <dxf>
      <font>
        <i val="0"/>
        <family val="2"/>
      </font>
      <numFmt numFmtId="165" formatCode="0.0%"/>
      <fill>
        <patternFill patternType="none">
          <fgColor rgb="FF000000"/>
          <bgColor auto="1"/>
        </patternFill>
      </fill>
    </dxf>
    <dxf>
      <fill>
        <patternFill patternType="none">
          <fgColor rgb="FF000000"/>
          <bgColor auto="1"/>
        </patternFill>
      </fill>
    </dxf>
    <dxf>
      <font>
        <i val="0"/>
        <family val="2"/>
      </font>
      <numFmt numFmtId="165" formatCode="0.0%"/>
      <fill>
        <patternFill patternType="none">
          <fgColor rgb="FF000000"/>
          <bgColor auto="1"/>
        </patternFill>
      </fill>
    </dxf>
    <dxf>
      <font>
        <i val="0"/>
        <family val="2"/>
      </font>
      <numFmt numFmtId="165" formatCode="0.0%"/>
      <fill>
        <patternFill patternType="none">
          <fgColor indexed="64"/>
          <bgColor auto="1"/>
        </patternFill>
      </fill>
    </dxf>
    <dxf>
      <font>
        <i val="0"/>
        <family val="2"/>
      </font>
      <numFmt numFmtId="165" formatCode="0.0%"/>
      <fill>
        <patternFill patternType="none">
          <fgColor indexed="64"/>
          <bgColor auto="1"/>
        </patternFill>
      </fill>
    </dxf>
    <dxf>
      <font>
        <b val="0"/>
        <i val="0"/>
        <strike val="0"/>
        <condense val="0"/>
        <extend val="0"/>
        <outline val="0"/>
        <shadow val="0"/>
        <u val="none"/>
        <vertAlign val="baseline"/>
        <sz val="11"/>
        <color auto="1"/>
        <name val="Calibri"/>
        <family val="2"/>
        <scheme val="none"/>
      </font>
      <numFmt numFmtId="165" formatCode="0.0%"/>
      <fill>
        <patternFill patternType="none">
          <fgColor indexed="64"/>
          <bgColor indexed="65"/>
        </patternFill>
      </fill>
    </dxf>
    <dxf>
      <numFmt numFmtId="165" formatCode="0.0%"/>
      <fill>
        <patternFill patternType="none">
          <fgColor indexed="64"/>
          <bgColor auto="1"/>
        </patternFill>
      </fill>
    </dxf>
    <dxf>
      <numFmt numFmtId="30" formatCode="@"/>
      <fill>
        <patternFill patternType="none">
          <fgColor indexed="64"/>
          <bgColor auto="1"/>
        </patternFill>
      </fill>
    </dxf>
    <dxf>
      <fill>
        <patternFill patternType="none">
          <fgColor rgb="FF000000"/>
          <bgColor auto="1"/>
        </patternFill>
      </fill>
    </dxf>
    <dxf>
      <fill>
        <patternFill patternType="none">
          <fgColor rgb="FF000000"/>
          <bgColor auto="1"/>
        </patternFill>
      </fill>
    </dxf>
    <dxf>
      <font>
        <b/>
        <i val="0"/>
        <strike val="0"/>
        <condense val="0"/>
        <extend val="0"/>
        <outline val="0"/>
        <shadow val="0"/>
        <u val="none"/>
        <vertAlign val="baseline"/>
        <sz val="10"/>
        <color auto="1"/>
        <name val="Arial"/>
        <family val="2"/>
        <scheme val="none"/>
      </font>
      <numFmt numFmtId="167" formatCode="0.0000"/>
      <alignment horizontal="general" vertical="bottom" textRotation="0" wrapText="1" indent="0" justifyLastLine="0" shrinkToFit="0" readingOrder="0"/>
    </dxf>
    <dxf>
      <numFmt numFmtId="1" formatCode="0"/>
    </dxf>
    <dxf>
      <numFmt numFmtId="13" formatCode="0%"/>
    </dxf>
    <dxf>
      <fill>
        <patternFill patternType="none">
          <fgColor rgb="FF000000"/>
          <bgColor auto="1"/>
        </patternFill>
      </fill>
    </dxf>
    <dxf>
      <font>
        <i val="0"/>
        <family val="2"/>
      </font>
      <numFmt numFmtId="14" formatCode="0.00%"/>
      <fill>
        <patternFill patternType="none">
          <fgColor rgb="FF000000"/>
          <bgColor auto="1"/>
        </patternFill>
      </fill>
    </dxf>
    <dxf>
      <font>
        <i val="0"/>
        <family val="2"/>
      </font>
      <numFmt numFmtId="14" formatCode="0.00%"/>
      <fill>
        <patternFill patternType="none">
          <fgColor indexed="64"/>
          <bgColor auto="1"/>
        </patternFill>
      </fill>
    </dxf>
    <dxf>
      <font>
        <i val="0"/>
        <family val="2"/>
      </font>
      <numFmt numFmtId="14" formatCode="0.00%"/>
      <fill>
        <patternFill patternType="none">
          <fgColor indexed="64"/>
          <bgColor auto="1"/>
        </patternFill>
      </fill>
    </dxf>
    <dxf>
      <font>
        <b val="0"/>
        <i val="0"/>
        <strike val="0"/>
        <condense val="0"/>
        <extend val="0"/>
        <outline val="0"/>
        <shadow val="0"/>
        <u val="none"/>
        <vertAlign val="baseline"/>
        <sz val="11"/>
        <color auto="1"/>
        <name val="Calibri"/>
        <family val="2"/>
        <scheme val="none"/>
      </font>
      <numFmt numFmtId="14" formatCode="0.00%"/>
      <fill>
        <patternFill patternType="none">
          <fgColor indexed="64"/>
          <bgColor indexed="65"/>
        </patternFill>
      </fill>
    </dxf>
    <dxf>
      <numFmt numFmtId="13" formatCode="0%"/>
      <fill>
        <patternFill patternType="none">
          <fgColor indexed="64"/>
          <bgColor auto="1"/>
        </patternFill>
      </fill>
    </dxf>
    <dxf>
      <numFmt numFmtId="30" formatCode="@"/>
      <fill>
        <patternFill patternType="none">
          <fgColor indexed="64"/>
          <bgColor auto="1"/>
        </patternFill>
      </fill>
    </dxf>
    <dxf>
      <fill>
        <patternFill patternType="none">
          <fgColor rgb="FF000000"/>
          <bgColor auto="1"/>
        </patternFill>
      </fill>
    </dxf>
    <dxf>
      <fill>
        <patternFill patternType="none">
          <fgColor rgb="FF000000"/>
          <bgColor auto="1"/>
        </patternFill>
      </fill>
    </dxf>
    <dxf>
      <font>
        <b/>
        <i val="0"/>
        <strike val="0"/>
        <condense val="0"/>
        <extend val="0"/>
        <outline val="0"/>
        <shadow val="0"/>
        <u val="none"/>
        <vertAlign val="baseline"/>
        <sz val="10"/>
        <color auto="1"/>
        <name val="Arial"/>
        <family val="2"/>
        <scheme val="none"/>
      </font>
      <numFmt numFmtId="167" formatCode="0.0000"/>
      <alignment horizontal="general" vertical="bottom" textRotation="0" wrapText="1" indent="0" justifyLastLine="0" shrinkToFit="0" readingOrder="0"/>
    </dxf>
    <dxf>
      <numFmt numFmtId="1" formatCode="0"/>
    </dxf>
    <dxf>
      <numFmt numFmtId="13" formatCode="0%"/>
    </dxf>
    <dxf>
      <font>
        <i/>
      </font>
      <numFmt numFmtId="1" formatCode="0"/>
      <fill>
        <patternFill patternType="none">
          <fgColor indexed="64"/>
          <bgColor auto="1"/>
        </patternFill>
      </fill>
    </dxf>
    <dxf>
      <numFmt numFmtId="1" formatCode="0"/>
      <fill>
        <patternFill patternType="none">
          <fgColor indexed="64"/>
          <bgColor auto="1"/>
        </patternFill>
      </fill>
    </dxf>
    <dxf>
      <font>
        <b val="0"/>
        <i/>
        <strike val="0"/>
        <condense val="0"/>
        <extend val="0"/>
        <outline val="0"/>
        <shadow val="0"/>
        <u val="none"/>
        <vertAlign val="baseline"/>
        <sz val="11"/>
        <color auto="1"/>
        <name val="Calibri"/>
        <family val="2"/>
        <scheme val="none"/>
      </font>
      <numFmt numFmtId="13" formatCode="0%"/>
      <fill>
        <patternFill patternType="none">
          <fgColor indexed="64"/>
          <bgColor indexed="65"/>
        </patternFill>
      </fill>
    </dxf>
    <dxf>
      <numFmt numFmtId="13" formatCode="0%"/>
      <fill>
        <patternFill patternType="none">
          <fgColor indexed="64"/>
          <bgColor auto="1"/>
        </patternFill>
      </fill>
    </dxf>
    <dxf>
      <fill>
        <patternFill patternType="none">
          <fgColor indexed="64"/>
          <bgColor auto="1"/>
        </patternFill>
      </fill>
    </dxf>
    <dxf>
      <fill>
        <patternFill patternType="none">
          <fgColor rgb="FF000000"/>
          <bgColor auto="1"/>
        </patternFill>
      </fill>
    </dxf>
    <dxf>
      <fill>
        <patternFill patternType="none">
          <fgColor rgb="FF000000"/>
          <bgColor auto="1"/>
        </patternFill>
      </fill>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general" vertical="bottom" textRotation="0" wrapText="1" indent="0" justifyLastLine="0" shrinkToFit="0" readingOrder="0"/>
    </dxf>
    <dxf>
      <numFmt numFmtId="1" formatCode="0"/>
    </dxf>
    <dxf>
      <numFmt numFmtId="13" formatCode="0%"/>
    </dxf>
    <dxf>
      <numFmt numFmtId="1" formatCode="0"/>
      <fill>
        <patternFill patternType="none">
          <fgColor indexed="64"/>
          <bgColor indexed="65"/>
        </patternFill>
      </fill>
    </dxf>
    <dxf>
      <font>
        <b val="0"/>
        <i val="0"/>
        <strike val="0"/>
        <condense val="0"/>
        <extend val="0"/>
        <outline val="0"/>
        <shadow val="0"/>
        <u val="none"/>
        <vertAlign val="baseline"/>
        <sz val="11"/>
        <color auto="1"/>
        <name val="Calibri"/>
        <scheme val="none"/>
      </font>
      <numFmt numFmtId="13" formatCode="0%"/>
      <fill>
        <patternFill patternType="none">
          <fgColor indexed="64"/>
          <bgColor indexed="65"/>
        </patternFill>
      </fill>
    </dxf>
    <dxf>
      <numFmt numFmtId="13" formatCode="0%"/>
      <fill>
        <patternFill patternType="none">
          <fgColor indexed="64"/>
          <bgColor auto="1"/>
        </patternFill>
      </fill>
    </dxf>
    <dxf>
      <numFmt numFmtId="1" formatCode="0"/>
      <fill>
        <patternFill patternType="none">
          <fgColor indexed="64"/>
          <bgColor auto="1"/>
        </patternFill>
      </fill>
    </dxf>
    <dxf>
      <font>
        <b val="0"/>
        <i val="0"/>
        <strike val="0"/>
        <condense val="0"/>
        <extend val="0"/>
        <outline val="0"/>
        <shadow val="0"/>
        <u val="none"/>
        <vertAlign val="baseline"/>
        <sz val="11"/>
        <color auto="1"/>
        <name val="Calibri"/>
        <scheme val="none"/>
      </font>
      <numFmt numFmtId="13" formatCode="0%"/>
      <fill>
        <patternFill patternType="none">
          <fgColor indexed="64"/>
          <bgColor indexed="65"/>
        </patternFill>
      </fill>
    </dxf>
    <dxf>
      <numFmt numFmtId="13" formatCode="0%"/>
      <fill>
        <patternFill patternType="none">
          <fgColor indexed="64"/>
          <bgColor auto="1"/>
        </patternFill>
      </fill>
    </dxf>
    <dxf>
      <fill>
        <patternFill patternType="none">
          <fgColor indexed="64"/>
          <bgColor auto="1"/>
        </patternFill>
      </fill>
    </dxf>
    <dxf>
      <fill>
        <patternFill patternType="none">
          <fgColor rgb="FF000000"/>
          <bgColor auto="1"/>
        </patternFill>
      </fill>
    </dxf>
    <dxf>
      <fill>
        <patternFill patternType="none">
          <fgColor rgb="FF000000"/>
          <bgColor auto="1"/>
        </patternFill>
      </fill>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general" vertical="bottom" textRotation="0" wrapText="1" indent="0" justifyLastLine="0" shrinkToFit="0" readingOrder="0"/>
    </dxf>
    <dxf>
      <numFmt numFmtId="13" formatCode="0%"/>
    </dxf>
    <dxf>
      <numFmt numFmtId="1" formatCode="0"/>
    </dxf>
    <dxf>
      <numFmt numFmtId="165" formatCode="0.0%"/>
      <fill>
        <patternFill patternType="none">
          <fgColor indexed="64"/>
          <bgColor auto="1"/>
        </patternFill>
      </fill>
    </dxf>
    <dxf>
      <numFmt numFmtId="14" formatCode="0.00%"/>
      <fill>
        <patternFill patternType="none">
          <fgColor indexed="64"/>
          <bgColor auto="1"/>
        </patternFill>
      </fill>
    </dxf>
    <dxf>
      <numFmt numFmtId="3" formatCode="#,##0"/>
      <fill>
        <patternFill patternType="none">
          <fgColor indexed="64"/>
          <bgColor auto="1"/>
        </patternFill>
      </fill>
    </dxf>
    <dxf>
      <fill>
        <patternFill patternType="none">
          <fgColor indexed="64"/>
          <bgColor auto="1"/>
        </patternFill>
      </fill>
    </dxf>
    <dxf>
      <fill>
        <patternFill patternType="none">
          <fgColor rgb="FF000000"/>
          <bgColor auto="1"/>
        </patternFill>
      </fill>
    </dxf>
    <dxf>
      <fill>
        <patternFill patternType="none">
          <fgColor rgb="FF000000"/>
          <bgColor auto="1"/>
        </patternFill>
      </fill>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general" vertical="bottom" textRotation="0" wrapText="1" indent="0" justifyLastLine="0" shrinkToFit="0" readingOrder="0"/>
    </dxf>
    <dxf>
      <numFmt numFmtId="2" formatCode="0.00"/>
      <fill>
        <patternFill patternType="none">
          <fgColor indexed="64"/>
          <bgColor auto="1"/>
        </patternFill>
      </fill>
    </dxf>
    <dxf>
      <numFmt numFmtId="2" formatCode="0.00"/>
      <fill>
        <patternFill patternType="none">
          <fgColor indexed="64"/>
          <bgColor auto="1"/>
        </patternFill>
      </fill>
    </dxf>
    <dxf>
      <numFmt numFmtId="2" formatCode="0.00"/>
      <fill>
        <patternFill patternType="none">
          <fgColor indexed="64"/>
          <bgColor auto="1"/>
        </patternFill>
      </fill>
    </dxf>
    <dxf>
      <fill>
        <patternFill patternType="none">
          <fgColor indexed="64"/>
          <bgColor auto="1"/>
        </patternFill>
      </fill>
    </dxf>
    <dxf>
      <fill>
        <patternFill patternType="none">
          <fgColor rgb="FF000000"/>
          <bgColor auto="1"/>
        </patternFill>
      </fill>
    </dxf>
    <dxf>
      <fill>
        <patternFill patternType="none">
          <fgColor rgb="FF000000"/>
          <bgColor auto="1"/>
        </patternFill>
      </fill>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general" vertical="bottom" textRotation="0" wrapText="1" indent="0" justifyLastLine="0" shrinkToFit="0" readingOrder="0"/>
    </dxf>
    <dxf>
      <numFmt numFmtId="2" formatCode="0.00"/>
    </dxf>
    <dxf>
      <numFmt numFmtId="165" formatCode="0.0%"/>
    </dxf>
    <dxf>
      <numFmt numFmtId="14" formatCode="0.00%"/>
      <fill>
        <patternFill patternType="none">
          <fgColor indexed="64"/>
          <bgColor auto="1"/>
        </patternFill>
      </fill>
    </dxf>
    <dxf>
      <numFmt numFmtId="14" formatCode="0.00%"/>
      <fill>
        <patternFill patternType="none">
          <fgColor indexed="64"/>
          <bgColor auto="1"/>
        </patternFill>
      </fill>
    </dxf>
    <dxf>
      <numFmt numFmtId="14" formatCode="0.00%"/>
      <fill>
        <patternFill patternType="none">
          <fgColor indexed="64"/>
          <bgColor auto="1"/>
        </patternFill>
      </fill>
    </dxf>
    <dxf>
      <fill>
        <patternFill patternType="none">
          <fgColor indexed="64"/>
          <bgColor auto="1"/>
        </patternFill>
      </fill>
    </dxf>
    <dxf>
      <fill>
        <patternFill patternType="none">
          <fgColor rgb="FF000000"/>
          <bgColor auto="1"/>
        </patternFill>
      </fill>
    </dxf>
    <dxf>
      <fill>
        <patternFill patternType="none">
          <fgColor rgb="FF000000"/>
          <bgColor auto="1"/>
        </patternFill>
      </fill>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general" vertical="bottom" textRotation="0" wrapText="1" indent="0" justifyLastLine="0" shrinkToFit="0" readingOrder="0"/>
    </dxf>
    <dxf>
      <numFmt numFmtId="14" formatCode="0.00%"/>
      <fill>
        <patternFill patternType="none">
          <fgColor indexed="64"/>
          <bgColor auto="1"/>
        </patternFill>
      </fill>
    </dxf>
    <dxf>
      <numFmt numFmtId="14" formatCode="0.00%"/>
      <fill>
        <patternFill patternType="none">
          <fgColor indexed="64"/>
          <bgColor auto="1"/>
        </patternFill>
      </fill>
    </dxf>
    <dxf>
      <numFmt numFmtId="166" formatCode="\+0%;\-0%;0%"/>
      <fill>
        <patternFill patternType="none">
          <fgColor indexed="64"/>
          <bgColor auto="1"/>
        </patternFill>
      </fill>
    </dxf>
    <dxf>
      <fill>
        <patternFill patternType="none">
          <fgColor indexed="64"/>
          <bgColor auto="1"/>
        </patternFill>
      </fill>
    </dxf>
    <dxf>
      <fill>
        <patternFill patternType="none">
          <fgColor rgb="FF000000"/>
          <bgColor auto="1"/>
        </patternFill>
      </fill>
    </dxf>
    <dxf>
      <fill>
        <patternFill patternType="none">
          <fgColor rgb="FF000000"/>
          <bgColor auto="1"/>
        </patternFill>
      </fill>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general" vertical="bottom" textRotation="0" wrapText="1" indent="0" justifyLastLine="0" shrinkToFit="0" readingOrder="0"/>
    </dxf>
    <dxf>
      <numFmt numFmtId="14" formatCode="0.00%"/>
      <fill>
        <patternFill patternType="none">
          <fgColor indexed="64"/>
          <bgColor auto="1"/>
        </patternFill>
      </fill>
    </dxf>
    <dxf>
      <numFmt numFmtId="14" formatCode="0.00%"/>
      <fill>
        <patternFill patternType="none">
          <fgColor indexed="64"/>
          <bgColor auto="1"/>
        </patternFill>
      </fill>
    </dxf>
    <dxf>
      <numFmt numFmtId="164" formatCode="0.0"/>
      <fill>
        <patternFill patternType="none">
          <fgColor indexed="64"/>
          <bgColor auto="1"/>
        </patternFill>
      </fill>
    </dxf>
    <dxf>
      <fill>
        <patternFill patternType="none">
          <fgColor indexed="64"/>
          <bgColor auto="1"/>
        </patternFill>
      </fill>
    </dxf>
    <dxf>
      <fill>
        <patternFill patternType="none">
          <fgColor rgb="FF000000"/>
          <bgColor auto="1"/>
        </patternFill>
      </fill>
    </dxf>
    <dxf>
      <fill>
        <patternFill patternType="none">
          <fgColor rgb="FF000000"/>
          <bgColor auto="1"/>
        </patternFill>
      </fill>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dxf>
    <dxf>
      <numFmt numFmtId="13" formatCode="0%"/>
      <fill>
        <patternFill patternType="none">
          <fgColor indexed="64"/>
          <bgColor auto="1"/>
        </patternFill>
      </fill>
      <alignment horizontal="right" vertical="bottom" textRotation="0" wrapText="0" indent="0" justifyLastLine="0" shrinkToFit="0" readingOrder="0"/>
    </dxf>
    <dxf>
      <numFmt numFmtId="164" formatCode="0.0"/>
      <fill>
        <patternFill patternType="none">
          <fgColor indexed="64"/>
          <bgColor auto="1"/>
        </patternFill>
      </fill>
    </dxf>
    <dxf>
      <numFmt numFmtId="164" formatCode="0.0"/>
      <fill>
        <patternFill patternType="none">
          <fgColor indexed="64"/>
          <bgColor auto="1"/>
        </patternFill>
      </fill>
    </dxf>
    <dxf>
      <numFmt numFmtId="164" formatCode="0.0"/>
      <fill>
        <patternFill patternType="none">
          <fgColor indexed="64"/>
          <bgColor auto="1"/>
        </patternFill>
      </fill>
    </dxf>
    <dxf>
      <numFmt numFmtId="164" formatCode="0.0"/>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540E315-4693-4328-9A7D-D1CA08317DC8}" name="Table1" displayName="Table1" ref="B7:G31" headerRowDxfId="94" dataDxfId="93" totalsRowDxfId="92">
  <autoFilter ref="B7:G31" xr:uid="{5FDE678E-A32F-4CDC-8FCA-258C47CB50C9}"/>
  <tableColumns count="6">
    <tableColumn id="1" xr3:uid="{8C99D190-51E2-4B76-A8E0-CB5392AF523D}" name="Pressures" totalsRowLabel="Total" dataDxfId="91"/>
    <tableColumn id="2" xr3:uid="{B09E9974-2D88-45D4-8B77-D3A83059EDED}" name="April" dataDxfId="90"/>
    <tableColumn id="3" xr3:uid="{629A65A3-87D2-4224-8DF3-29F31C38B918}" name="May" dataDxfId="89"/>
    <tableColumn id="4" xr3:uid="{CADF7913-BEE3-4EEF-8269-A5CA3B53E923}" name="June" dataDxfId="88"/>
    <tableColumn id="5" xr3:uid="{2108E1FC-8DCD-4329-BE96-49C295822E8C}" name="Full year - in selected scenario" dataDxfId="87">
      <calculatedColumnFormula>SUMIFS(INDIRECT("'A.3'!" &amp;$D$5),A.3!$A:$A,'Table A.3'!$C$4,A.3!$B:$B,'Table A.3'!$B8)</calculatedColumnFormula>
    </tableColumn>
    <tableColumn id="8" xr3:uid="{4F8BD682-5268-4900-99BB-1B9335474337}" name="Q1 % year - in selected scenario" dataDxfId="86" totalsRowDxfId="85">
      <calculatedColumnFormula>IFERROR(SUM(Table1[[#This Row],[April]:[June]])/Table1[[#This Row],[Full year - in selected scenario]],"n/a")</calculatedColumnFormula>
    </tableColumn>
  </tableColumns>
  <tableStyleInfo name="TableStyleLight2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ADA43058-E3B6-449F-B050-710AC2BBD973}" name="Table1345891011" displayName="Table1345891011" ref="B4:H12" headerRowDxfId="11" dataDxfId="10" totalsRowDxfId="9" headerRowCellStyle="Normal 2 2">
  <autoFilter ref="B4:H12" xr:uid="{5FDE678E-A32F-4CDC-8FCA-258C47CB50C9}"/>
  <tableColumns count="7">
    <tableColumn id="1" xr3:uid="{5F783D57-E3D6-4EEC-9D37-B0F333842501}" name="Breakdown" totalsRowLabel="Total" dataDxfId="8"/>
    <tableColumn id="2" xr3:uid="{F3C7E12A-F820-49D0-BC3E-FAB7923C041E}" name="10th percentile" dataDxfId="7"/>
    <tableColumn id="6" xr3:uid="{A7630E7B-3F7C-46CD-994E-883B262B477A}" name="25th percentile (ie lower quartile)" dataDxfId="6"/>
    <tableColumn id="3" xr3:uid="{78CAC28F-ABC9-46D1-B5B2-CCF361BBD828}" name="Median" dataDxfId="5"/>
    <tableColumn id="4" xr3:uid="{0F8612EE-F473-4F5E-8021-04F809EABDD2}" name="75th pecentile (ie upper quartile)" dataDxfId="4"/>
    <tableColumn id="5" xr3:uid="{1F0E3809-2A4B-43AD-8E04-70E61E29D330}" name="90th percentile" dataDxfId="3" totalsRowDxfId="2"/>
    <tableColumn id="7" xr3:uid="{AB740BDC-F672-43BF-8E87-D2FAFBBA26D8}" name="Mean" dataDxfId="1" totalsRowDxfId="0"/>
  </tableColumns>
  <tableStyleInfo name="TableStyleLight2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FE18B18-E09C-4824-8990-49C62A3AB570}" name="Table13" displayName="Table13" ref="B6:E30" headerRowDxfId="84" dataDxfId="83" totalsRowDxfId="82">
  <autoFilter ref="B6:E30" xr:uid="{5FDE678E-A32F-4CDC-8FCA-258C47CB50C9}"/>
  <tableColumns count="4">
    <tableColumn id="1" xr3:uid="{8ED933CD-F7F9-4975-8846-EA9A44693C08}" name="Pressures" totalsRowLabel="Total" dataDxfId="81"/>
    <tableColumn id="2" xr3:uid="{9442C9CE-532E-4E96-976A-00AAE151691B}" name="Per capita (£)" dataDxfId="80">
      <calculatedColumnFormula>SUMIFS(A.4!C:C,A.4!$A:$A,'Table A.4'!$C$4,A.3!$B:$B,'Table A.4'!$B7)</calculatedColumnFormula>
    </tableColumn>
    <tableColumn id="3" xr3:uid="{F7F5C6D7-C56E-4B46-BFB4-34E168B33BEF}" name="% of item" dataDxfId="79">
      <calculatedColumnFormula>SUMIFS(A.4!D:D,A.4!$A:$A,'Table A.4'!$C$4,A.3!$B:$B,'Table A.4'!$B7)</calculatedColumnFormula>
    </tableColumn>
    <tableColumn id="4" xr3:uid="{1F36EFE9-4634-4823-A13E-4B13F20AB693}" name="% of adjusted revenue expenditure" dataDxfId="78">
      <calculatedColumnFormula>SUMIFS(A.4!E:E,A.4!$A:$A,'Table A.4'!$C$4,A.3!$B:$B,'Table A.4'!$B7)</calculatedColumnFormula>
    </tableColumn>
  </tableColumns>
  <tableStyleInfo name="TableStyleLight2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4AE1962-A131-44D9-B474-383CC7A96CF9}" name="Table134" displayName="Table134" ref="B6:E26" headerRowDxfId="77" dataDxfId="76" totalsRowDxfId="75">
  <autoFilter ref="B6:E26" xr:uid="{5FDE678E-A32F-4CDC-8FCA-258C47CB50C9}"/>
  <tableColumns count="4">
    <tableColumn id="1" xr3:uid="{9E4F37F6-75B9-4340-BE25-28548747246E}" name="Pressures" totalsRowLabel="Total" dataDxfId="74"/>
    <tableColumn id="2" xr3:uid="{900952D3-24A8-465A-8888-60294872D956}" name="% change in pressure" dataDxfId="73">
      <calculatedColumnFormula>SUMIFS(A.5!I:I,A.5!$A:$A,'Table A.5'!$C$4,A.5!$B:$B,'Table A.5'!$B7)</calculatedColumnFormula>
    </tableColumn>
    <tableColumn id="3" xr3:uid="{C4C9E772-8DC7-4DC6-BE18-4D283825E22C}" name="% of councils increasing forecast by &gt;= 20%" dataDxfId="72">
      <calculatedColumnFormula>SUMIFS(A.5!J:J,A.5!$A:$A,'Table A.5'!$C$4,A.5!$B:$B,'Table A.5'!$B7)</calculatedColumnFormula>
    </tableColumn>
    <tableColumn id="4" xr3:uid="{45B083DD-7E82-4762-A344-F4E86C3C0FEB}" name="% of councils reducing forecast by &gt;= 20%" dataDxfId="71">
      <calculatedColumnFormula>SUMIFS(A.5!K:K,A.5!$A:$A,'Table A.5'!$C$4,A.5!$B:$B,'Table A.5'!$B7)</calculatedColumnFormula>
    </tableColumn>
  </tableColumns>
  <tableStyleInfo name="TableStyleLight2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0D88B58-9244-4DB3-BD66-1ACB2B95DB7C}" name="Table1345" displayName="Table1345" ref="B6:E25" headerRowDxfId="70" dataDxfId="69" totalsRowDxfId="68">
  <autoFilter ref="B6:E25" xr:uid="{5FDE678E-A32F-4CDC-8FCA-258C47CB50C9}"/>
  <tableColumns count="4">
    <tableColumn id="1" xr3:uid="{93AC9C5B-7EBD-433E-9310-32A4E78C6A85}" name="Breakdown" totalsRowLabel="Total" dataDxfId="67"/>
    <tableColumn id="2" xr3:uid="{76380507-28CF-4134-9E2C-2A1006092949}" name="Spending pressures" dataDxfId="66">
      <calculatedColumnFormula>VLOOKUP(Table1345[[#This Row],[Breakdown]],A.6!$A$2:$M$16,D$4,FALSE)</calculatedColumnFormula>
    </tableColumn>
    <tableColumn id="3" xr3:uid="{3A1A4D9F-E44F-433C-B2A1-7B565C175382}" name="Non-tax income pressures" dataDxfId="65">
      <calculatedColumnFormula>VLOOKUP(Table1345[[#This Row],[Breakdown]],A.6!$A$2:$M$16,E$4,FALSE)</calculatedColumnFormula>
    </tableColumn>
    <tableColumn id="4" xr3:uid="{93976211-BFF2-435E-AEF8-18D641F7807E}" name="Total pressures" dataDxfId="64">
      <calculatedColumnFormula>SUM(Table1345[[#This Row],[Spending pressures]:[Non-tax income pressures]])</calculatedColumnFormula>
    </tableColumn>
  </tableColumns>
  <tableStyleInfo name="TableStyleLight2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C73D620-845C-43F1-A14C-B47B391AFBED}" name="Table13456" displayName="Table13456" ref="B8:E18" headerRowDxfId="61" dataDxfId="60" totalsRowDxfId="59">
  <autoFilter ref="B8:E18" xr:uid="{5FDE678E-A32F-4CDC-8FCA-258C47CB50C9}"/>
  <tableColumns count="4">
    <tableColumn id="1" xr3:uid="{75627F14-357A-4680-BF34-8E9C3F1347E6}" name="Breakdown" totalsRowLabel="Total" dataDxfId="58"/>
    <tableColumn id="2" xr3:uid="{AB130DD3-D31D-4D42-A9D7-0AFC4C56D463}" name="Spending pressures" dataDxfId="57">
      <calculatedColumnFormula>SUMIFS(INDIRECT("'A.7'!"&amp;D$6),A.7!$A:$A,'Table A.7'!$C$4,A.7!$B:$B,'Table A.7'!$A9)</calculatedColumnFormula>
    </tableColumn>
    <tableColumn id="3" xr3:uid="{6DC86EE9-F53F-473C-A6CA-CC617C954299}" name="Non-tax income pressures" dataDxfId="56">
      <calculatedColumnFormula>SUMIFS(INDIRECT("'A.7'!"&amp;E$6),A.7!$A:$A,'Table A.7'!$C$4,A.7!$B:$B,'Table A.7'!$A9)</calculatedColumnFormula>
    </tableColumn>
    <tableColumn id="4" xr3:uid="{C660A2B0-C8E1-4B12-8707-449E76558E46}" name="Total pressures" dataDxfId="55">
      <calculatedColumnFormula>SUM(Table13456[[#This Row],[Spending pressures]:[Non-tax income pressures]])</calculatedColumnFormula>
    </tableColumn>
  </tableColumns>
  <tableStyleInfo name="TableStyleLight2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6BBEE91-5E1A-467E-A898-CBC3DEBC7558}" name="Table137" displayName="Table137" ref="B8:E23" headerRowDxfId="54" dataDxfId="53" totalsRowDxfId="52">
  <autoFilter ref="B8:E23" xr:uid="{5FDE678E-A32F-4CDC-8FCA-258C47CB50C9}"/>
  <tableColumns count="4">
    <tableColumn id="1" xr3:uid="{087B9900-3277-4EFA-B895-E047793B2778}" name="Column1" totalsRowLabel="Total" dataDxfId="51"/>
    <tableColumn id="2" xr3:uid="{3DB76A0D-559F-475B-A701-E4F7E2131F92}" name="Cash (£s millions)" dataDxfId="50">
      <calculatedColumnFormula>SUMIFS(A.8!$F:$F,A.8!$A:$A,'Table A.8'!$C$5,A.8!$B:$B,'Table A.8'!$C$6,A.8!$C:$C,Table137[[#Headers],[Cash (£s millions)]],A.8!$D:$D,'Table A.8'!$C$4,A.8!$E:$E,Table137[[#This Row],[Column1]])</calculatedColumnFormula>
    </tableColumn>
    <tableColumn id="3" xr3:uid="{65FC141D-C9BB-4766-A1FE-6532B93D5520}" name="Per capita (£)" dataDxfId="49">
      <calculatedColumnFormula>SUMIFS(A.8!$F:$F,A.8!$A:$A,'Table A.8'!$C$5,A.8!$B:$B,'Table A.8'!$C$6,A.8!$C:$C,Table137[[#Headers],[Per capita (£)]],A.8!$D:$D,'Table A.8'!$C$4,A.8!$E:$E,Table137[[#This Row],[Column1]])</calculatedColumnFormula>
    </tableColumn>
    <tableColumn id="4" xr3:uid="{FA75A703-8A1C-4510-A28A-A4CB38E347BA}" name="As a % of adjusted revenue expenditure" dataDxfId="48">
      <calculatedColumnFormula>SUMIFS(A.8!$F:$F,A.8!$A:$A,'Table A.8'!$C$5,A.8!$B:$B,'Table A.8'!$C$6,A.8!$C:$C,Table137[[#Headers],[As a % of adjusted revenue expenditure]],A.8!$D:$D,'Table A.8'!$C$4,A.8!$E:$E,Table137[[#This Row],[Column1]])</calculatedColumnFormula>
    </tableColumn>
  </tableColumns>
  <tableStyleInfo name="TableStyleLight2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ACDDE54-4A27-4B4E-90F5-301D86BE292B}" name="Table13458" displayName="Table13458" ref="B9:H28" headerRowDxfId="45" dataDxfId="44" totalsRowDxfId="43">
  <autoFilter ref="B9:H28" xr:uid="{5FDE678E-A32F-4CDC-8FCA-258C47CB50C9}"/>
  <tableColumns count="7">
    <tableColumn id="1" xr3:uid="{3D53B163-8028-4C1F-8010-DC7486A3DEA8}" name="Breakdown" totalsRowLabel="Total" dataDxfId="42"/>
    <tableColumn id="2" xr3:uid="{65A0FFB7-875F-43AB-933F-D5833D0DC817}" name="Councils for which shortfall exceeds deployable reserves" dataDxfId="41">
      <calculatedColumnFormula>SUMIFS(INDIRECT("A.9!"&amp;C$7),A.9!$A:$A,Table13458[[#This Row],[Breakdown]],A.9!$B:$B,'Table A.9'!$C$4,A.9!$C:$C,'Table A.9'!$C$5)</calculatedColumnFormula>
    </tableColumn>
    <tableColumn id="6" xr3:uid="{25F350DD-83E9-4E59-9C68-F9DA79B395F7}" name="Councils for which shortfall exceeds 75% of deployable reserves" dataDxfId="40">
      <calculatedColumnFormula>SUMIFS(INDIRECT("A.9!"&amp;D$7),A.9!$A:$A,Table13458[Breakdown],A.9!$B:$B,'Table A.9'!$C$4,A.9!$C:$C,'Table A.9'!$C$5)</calculatedColumnFormula>
    </tableColumn>
    <tableColumn id="3" xr3:uid="{B45DF926-8249-4691-BE40-C3EE57065D74}" name="Gross remaining shortfall (£m)" dataDxfId="39">
      <calculatedColumnFormula>SUMIFS(INDIRECT("A.9!"&amp;E$7),A.9!$A:$A,Table13458[[#This Row],[Breakdown]],A.9!$B:$B,'Table A.9'!$C$4,A.9!$C:$C,'Table A.9'!$C$5)</calculatedColumnFormula>
    </tableColumn>
    <tableColumn id="4" xr3:uid="{3837322A-5D8A-4DD3-8181-704FA00E1D17}" name="Councils for which shortfall exceeds deployable reserves2" dataDxfId="38">
      <calculatedColumnFormula>SUMIFS(INDIRECT("A.9!"&amp;F$7),A.9!$A:$A,Table13458[Breakdown],A.9!$B:$B,'Table A.9'!$C$4,A.9!$C:$C,'Table A.9'!$C$5)</calculatedColumnFormula>
    </tableColumn>
    <tableColumn id="7" xr3:uid="{7B41465C-CEBC-4C8B-8F05-FA2FBEEA883D}" name="Councils for which shortfall exceeds 75% of deployable reserves2" dataDxfId="37">
      <calculatedColumnFormula>SUMIFS(INDIRECT("A.9!"&amp;G$7),A.9!$A:$A,Table13458[Breakdown],A.9!$B:$B,'Table A.9'!$C$4,A.9!$C:$C,'Table A.9'!$C$5)</calculatedColumnFormula>
    </tableColumn>
    <tableColumn id="5" xr3:uid="{D7892D3B-6ABC-4918-BD55-22F279117F34}" name="Gross remaining shortfall (£m)2" dataDxfId="36">
      <calculatedColumnFormula>SUMIFS(INDIRECT("A.9!"&amp;H$7),A.9!$A:$A,Table13458[Breakdown],A.9!$B:$B,'Table A.9'!$C$4,A.9!$C:$C,'Table A.9'!$C$5)</calculatedColumnFormula>
    </tableColumn>
  </tableColumns>
  <tableStyleInfo name="TableStyleLight2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C8072DD-4D71-4240-B38A-B4AFEA062776}" name="Table134589" displayName="Table134589" ref="B9:F28" headerRowDxfId="33" dataDxfId="32" totalsRowDxfId="31">
  <autoFilter ref="B9:F28" xr:uid="{5FDE678E-A32F-4CDC-8FCA-258C47CB50C9}"/>
  <tableColumns count="5">
    <tableColumn id="1" xr3:uid="{D8927F93-F475-474B-8A9A-0FEF815D7D77}" name="Breakdown" totalsRowLabel="Total" dataDxfId="30"/>
    <tableColumn id="2" xr3:uid="{A54E3605-F690-4D71-BE89-EF0D0F055340}" name="In selected scenario" dataDxfId="29">
      <calculatedColumnFormula>SUMIFS(INDIRECT("'A.10'!"&amp;C$7),A.10!$A:$A,Table134589[[#This Row],[Breakdown]],A.10!$B:$B,'Table A.10'!$C$4,A.10!$C:$C,'Table A.10'!$C$5)</calculatedColumnFormula>
    </tableColumn>
    <tableColumn id="6" xr3:uid="{B51312E8-EDA3-47F6-814C-86BE9C7C4C95}" name="Pre-Covid baseline (for comparison)" dataDxfId="28">
      <calculatedColumnFormula>SUMIFS(INDIRECT("'A.10'!"&amp;D$7),A.10!$A:$A,Table134589[[#This Row],[Breakdown]],A.10!$B:$B,'Table A.10'!$C$4,A.10!$C:$C,'Table A.10'!$C$5)</calculatedColumnFormula>
    </tableColumn>
    <tableColumn id="3" xr3:uid="{DC67B87C-B489-4FD4-88CB-5EE713A82EFC}" name="In selected scenario2" dataDxfId="27">
      <calculatedColumnFormula>SUMIFS(INDIRECT("'A.10'!"&amp;E$7),A.10!$A:$A,Table134589[[#This Row],[Breakdown]],A.10!$B:$B,'Table A.10'!$C$4,A.10!$C:$C,'Table A.10'!$C$5)</calculatedColumnFormula>
    </tableColumn>
    <tableColumn id="4" xr3:uid="{60F846A6-60B2-4FD8-B2F7-AF1990178B3C}" name="Pre-Covid baseline (for comparison)2" dataDxfId="26">
      <calculatedColumnFormula>SUMIFS(INDIRECT("'A.10'!"&amp;F$7),A.10!$A:$A,Table134589[[#This Row],[Breakdown]],A.10!$B:$B,'Table A.10'!$C$4,A.10!$C:$C,'Table A.10'!$C$5)</calculatedColumnFormula>
    </tableColumn>
  </tableColumns>
  <tableStyleInfo name="TableStyleLight2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3459AE0-2CA2-471B-BC9B-BC14B60C3459}" name="Table13458910" displayName="Table13458910" ref="B7:G346" headerRowDxfId="23" dataDxfId="22" totalsRowDxfId="21" headerRowCellStyle="Normal 2 2">
  <autoFilter ref="B7:G346" xr:uid="{5FDE678E-A32F-4CDC-8FCA-258C47CB50C9}"/>
  <tableColumns count="6">
    <tableColumn id="1" xr3:uid="{98357FC9-CC4A-4BFD-8CF7-4ABF81C89199}" name="Random identifier" totalsRowLabel="Total" dataDxfId="20"/>
    <tableColumn id="2" xr3:uid="{C700BF3E-EA5C-427B-8068-F8DF97A4F3AB}" name="Council type" dataDxfId="19"/>
    <tableColumn id="6" xr3:uid="{922F929A-8ACD-4F60-A537-03916F31C1A4}" name="Spending pressures" dataDxfId="18"/>
    <tableColumn id="3" xr3:uid="{AA9EF984-B468-4027-8F4D-527588D515C2}" name="Non-tax income pressures" dataDxfId="17"/>
    <tableColumn id="4" xr3:uid="{3D620834-2E02-4E71-A5D9-FC37F3CD59AA}" name="Spending pressures2" dataDxfId="16"/>
    <tableColumn id="5" xr3:uid="{BBD5D3EC-1993-4C61-924A-E3773D922DDF}" name="Non-tax income pressures3" dataDxfId="15" totalsRowDxfId="14"/>
  </tableColumns>
  <tableStyleInfo name="TableStyleLight2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xml.rels><?xml version="1.0" encoding="UTF-8" standalone="yes"?>
<Relationships xmlns="http://schemas.openxmlformats.org/package/2006/relationships"><Relationship Id="rId1" Type="http://schemas.openxmlformats.org/officeDocument/2006/relationships/table" Target="../tables/table4.xml"/></Relationships>
</file>

<file path=xl/worksheets/_rels/sheet7.xml.rels><?xml version="1.0" encoding="UTF-8" standalone="yes"?>
<Relationships xmlns="http://schemas.openxmlformats.org/package/2006/relationships"><Relationship Id="rId1" Type="http://schemas.openxmlformats.org/officeDocument/2006/relationships/table" Target="../tables/table5.xml"/></Relationships>
</file>

<file path=xl/worksheets/_rels/sheet8.xml.rels><?xml version="1.0" encoding="UTF-8" standalone="yes"?>
<Relationships xmlns="http://schemas.openxmlformats.org/package/2006/relationships"><Relationship Id="rId1" Type="http://schemas.openxmlformats.org/officeDocument/2006/relationships/table" Target="../tables/table6.xml"/></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22DB5-B921-4615-9B25-8ED4EBECFDF9}">
  <sheetPr codeName="Sheet15">
    <tabColor theme="9" tint="-0.249977111117893"/>
  </sheetPr>
  <dimension ref="B1:D24"/>
  <sheetViews>
    <sheetView tabSelected="1" topLeftCell="A3" workbookViewId="0">
      <selection activeCell="C7" sqref="C7"/>
    </sheetView>
  </sheetViews>
  <sheetFormatPr baseColWidth="10" defaultColWidth="9.1640625" defaultRowHeight="15" x14ac:dyDescent="0.2"/>
  <cols>
    <col min="1" max="1" width="6.83203125" style="51" customWidth="1"/>
    <col min="2" max="2" width="5.6640625" style="51" customWidth="1"/>
    <col min="3" max="3" width="112.5" style="52" customWidth="1"/>
    <col min="4" max="4" width="5.6640625" style="51" customWidth="1"/>
    <col min="5" max="16384" width="9.1640625" style="51"/>
  </cols>
  <sheetData>
    <row r="1" spans="2:4" ht="11.25" customHeight="1" x14ac:dyDescent="0.2"/>
    <row r="2" spans="2:4" ht="34.25" customHeight="1" x14ac:dyDescent="0.3">
      <c r="B2" s="53"/>
      <c r="C2" s="54" t="s">
        <v>176</v>
      </c>
      <c r="D2" s="55"/>
    </row>
    <row r="3" spans="2:4" ht="30.5" customHeight="1" x14ac:dyDescent="0.3">
      <c r="B3" s="56"/>
      <c r="C3" s="57" t="s">
        <v>177</v>
      </c>
      <c r="D3" s="58"/>
    </row>
    <row r="4" spans="2:4" ht="15.75" customHeight="1" x14ac:dyDescent="0.3">
      <c r="B4" s="56"/>
      <c r="C4" s="57"/>
      <c r="D4" s="58"/>
    </row>
    <row r="5" spans="2:4" ht="30.75" customHeight="1" x14ac:dyDescent="0.2">
      <c r="B5" s="56"/>
      <c r="C5" s="59" t="s">
        <v>178</v>
      </c>
      <c r="D5" s="58"/>
    </row>
    <row r="6" spans="2:4" ht="12.75" customHeight="1" x14ac:dyDescent="0.2">
      <c r="B6" s="56"/>
      <c r="C6" s="60"/>
      <c r="D6" s="58"/>
    </row>
    <row r="7" spans="2:4" ht="60.75" customHeight="1" x14ac:dyDescent="0.2">
      <c r="B7" s="56"/>
      <c r="C7" s="59" t="s">
        <v>246</v>
      </c>
      <c r="D7" s="58"/>
    </row>
    <row r="8" spans="2:4" ht="12.75" customHeight="1" x14ac:dyDescent="0.2">
      <c r="B8" s="56"/>
      <c r="C8" s="59"/>
      <c r="D8" s="58"/>
    </row>
    <row r="9" spans="2:4" ht="48" customHeight="1" x14ac:dyDescent="0.2">
      <c r="B9" s="56"/>
      <c r="C9" s="59" t="s">
        <v>280</v>
      </c>
      <c r="D9" s="58"/>
    </row>
    <row r="10" spans="2:4" ht="11.25" customHeight="1" x14ac:dyDescent="0.2">
      <c r="B10" s="56"/>
      <c r="C10" s="61"/>
      <c r="D10" s="58"/>
    </row>
    <row r="11" spans="2:4" ht="31.5" customHeight="1" x14ac:dyDescent="0.2">
      <c r="B11" s="56"/>
      <c r="C11" s="62" t="s">
        <v>284</v>
      </c>
      <c r="D11" s="58"/>
    </row>
    <row r="12" spans="2:4" ht="12" customHeight="1" x14ac:dyDescent="0.2">
      <c r="B12" s="56"/>
      <c r="C12" s="63"/>
      <c r="D12" s="58"/>
    </row>
    <row r="13" spans="2:4" ht="76.5" customHeight="1" x14ac:dyDescent="0.2">
      <c r="B13" s="56"/>
      <c r="C13" s="61" t="s">
        <v>179</v>
      </c>
      <c r="D13" s="58"/>
    </row>
    <row r="14" spans="2:4" ht="14.25" customHeight="1" x14ac:dyDescent="0.2">
      <c r="B14" s="56"/>
      <c r="C14" s="63"/>
      <c r="D14" s="58"/>
    </row>
    <row r="15" spans="2:4" ht="20.25" customHeight="1" x14ac:dyDescent="0.2">
      <c r="B15" s="56"/>
      <c r="C15" s="59" t="s">
        <v>174</v>
      </c>
      <c r="D15" s="58"/>
    </row>
    <row r="16" spans="2:4" ht="35.25" customHeight="1" x14ac:dyDescent="0.2">
      <c r="B16" s="56"/>
      <c r="C16" s="64" t="s">
        <v>283</v>
      </c>
      <c r="D16" s="58"/>
    </row>
    <row r="17" spans="2:4" ht="12" customHeight="1" x14ac:dyDescent="0.2">
      <c r="B17" s="56"/>
      <c r="C17" s="65"/>
      <c r="D17" s="58"/>
    </row>
    <row r="18" spans="2:4" ht="20.25" customHeight="1" x14ac:dyDescent="0.2">
      <c r="B18" s="56"/>
      <c r="C18" s="60" t="s">
        <v>175</v>
      </c>
      <c r="D18" s="58"/>
    </row>
    <row r="19" spans="2:4" ht="12" customHeight="1" x14ac:dyDescent="0.2">
      <c r="B19" s="66"/>
      <c r="C19" s="67"/>
      <c r="D19" s="68"/>
    </row>
    <row r="24" spans="2:4" ht="19" x14ac:dyDescent="0.3">
      <c r="D24" s="69"/>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EDA05-520E-4794-A4C5-7015BAB5649A}">
  <sheetPr codeName="Sheet17"/>
  <dimension ref="B2:N30"/>
  <sheetViews>
    <sheetView topLeftCell="A7" workbookViewId="0">
      <selection activeCell="B16" sqref="B16"/>
    </sheetView>
  </sheetViews>
  <sheetFormatPr baseColWidth="10" defaultColWidth="9.1640625" defaultRowHeight="15" x14ac:dyDescent="0.2"/>
  <cols>
    <col min="1" max="1" width="4.83203125" style="7" customWidth="1"/>
    <col min="2" max="2" width="39.33203125" style="7" customWidth="1"/>
    <col min="3" max="3" width="21" style="7" customWidth="1"/>
    <col min="4" max="10" width="17.6640625" style="7" customWidth="1"/>
    <col min="11" max="16384" width="9.1640625" style="7"/>
  </cols>
  <sheetData>
    <row r="2" spans="2:14" ht="30" customHeight="1" x14ac:dyDescent="0.2">
      <c r="B2" s="120" t="s">
        <v>225</v>
      </c>
      <c r="C2" s="120"/>
      <c r="D2" s="120"/>
      <c r="E2" s="120"/>
      <c r="F2" s="120"/>
    </row>
    <row r="4" spans="2:14" ht="15" customHeight="1" thickBot="1" x14ac:dyDescent="0.25">
      <c r="B4" s="8" t="s">
        <v>83</v>
      </c>
      <c r="C4" s="3" t="s">
        <v>70</v>
      </c>
      <c r="D4" s="79"/>
      <c r="E4" s="20">
        <f>VLOOKUP($C$4,A.6!$Q$2:$S$4,2,FALSE)</f>
        <v>5</v>
      </c>
      <c r="F4" s="20">
        <f>VLOOKUP($C$4,A.6!$Q$2:$S$4,3,FALSE)</f>
        <v>11</v>
      </c>
      <c r="G4" s="20"/>
      <c r="I4" s="41"/>
    </row>
    <row r="5" spans="2:14" ht="15" customHeight="1" thickBot="1" x14ac:dyDescent="0.25">
      <c r="B5" s="8" t="s">
        <v>172</v>
      </c>
      <c r="C5" s="3" t="s">
        <v>70</v>
      </c>
      <c r="D5" s="79"/>
      <c r="E5" s="20"/>
      <c r="F5" s="20"/>
      <c r="G5" s="20"/>
      <c r="I5" s="41"/>
    </row>
    <row r="6" spans="2:14" ht="15" customHeight="1" thickBot="1" x14ac:dyDescent="0.25">
      <c r="B6" s="8" t="s">
        <v>208</v>
      </c>
      <c r="C6" s="3" t="s">
        <v>209</v>
      </c>
      <c r="D6" s="79"/>
      <c r="E6" s="20"/>
      <c r="F6" s="20"/>
      <c r="G6" s="20"/>
      <c r="I6" s="41"/>
    </row>
    <row r="7" spans="2:14" x14ac:dyDescent="0.2">
      <c r="C7" s="20" t="str">
        <f>VLOOKUP($C$6,A.10!$N$10:$R$11,2,FALSE)</f>
        <v>E:E</v>
      </c>
      <c r="D7" s="20" t="str">
        <f>VLOOKUP($C$6,A.10!$N$10:$R$11,3,FALSE)</f>
        <v>D:D</v>
      </c>
      <c r="E7" s="20" t="str">
        <f>VLOOKUP($C$6,A.10!$N$10:$R$11,4,FALSE)</f>
        <v>G:G</v>
      </c>
      <c r="F7" s="20" t="str">
        <f>VLOOKUP($C$6,A.10!$N$10:$R$11,5,FALSE)</f>
        <v>F:F</v>
      </c>
      <c r="J7" s="41"/>
      <c r="L7" s="41"/>
    </row>
    <row r="8" spans="2:14" s="9" customFormat="1" ht="33" customHeight="1" thickBot="1" x14ac:dyDescent="0.25">
      <c r="C8" s="123" t="s">
        <v>211</v>
      </c>
      <c r="D8" s="125"/>
      <c r="E8" s="124" t="s">
        <v>212</v>
      </c>
      <c r="F8" s="125"/>
      <c r="J8" s="49"/>
      <c r="L8" s="49"/>
    </row>
    <row r="9" spans="2:14" s="9" customFormat="1" ht="33" customHeight="1" x14ac:dyDescent="0.2">
      <c r="B9" s="5" t="s">
        <v>84</v>
      </c>
      <c r="C9" s="5" t="s">
        <v>204</v>
      </c>
      <c r="D9" s="5" t="s">
        <v>205</v>
      </c>
      <c r="E9" s="5" t="s">
        <v>206</v>
      </c>
      <c r="F9" s="5" t="s">
        <v>207</v>
      </c>
      <c r="G9" s="49"/>
      <c r="H9" s="49"/>
      <c r="I9" s="49"/>
      <c r="J9" s="49"/>
      <c r="K9" s="49"/>
      <c r="L9" s="49"/>
      <c r="M9" s="49"/>
      <c r="N9" s="49"/>
    </row>
    <row r="10" spans="2:14" x14ac:dyDescent="0.2">
      <c r="B10" s="6" t="s">
        <v>1</v>
      </c>
      <c r="C10" s="74">
        <f ca="1">SUMIFS(INDIRECT("'A.10'!"&amp;C$7),A.10!$A:$A,Table134589[[#This Row],[Breakdown]],A.10!$B:$B,'Table A.10'!$C$4,A.10!$C:$C,'Table A.10'!$C$5)</f>
        <v>0.25663715600967407</v>
      </c>
      <c r="D10" s="80">
        <f ca="1">SUMIFS(INDIRECT("'A.10'!"&amp;D$7),A.10!$A:$A,Table134589[[#This Row],[Breakdown]],A.10!$B:$B,'Table A.10'!$C$4,A.10!$C:$C,'Table A.10'!$C$5)</f>
        <v>0.17109145224094391</v>
      </c>
      <c r="E10" s="81">
        <f ca="1">SUMIFS(INDIRECT("'A.10'!"&amp;E$7),A.10!$A:$A,Table134589[[#This Row],[Breakdown]],A.10!$B:$B,'Table A.10'!$C$4,A.10!$C:$C,'Table A.10'!$C$5)</f>
        <v>0.14454276859760284</v>
      </c>
      <c r="F10" s="80">
        <f ca="1">SUMIFS(INDIRECT("'A.10'!"&amp;F$7),A.10!$A:$A,Table134589[[#This Row],[Breakdown]],A.10!$B:$B,'Table A.10'!$C$4,A.10!$C:$C,'Table A.10'!$C$5)</f>
        <v>6.4896754920482635E-2</v>
      </c>
      <c r="G10" s="76"/>
      <c r="H10" s="77"/>
      <c r="I10" s="12"/>
      <c r="J10" s="12"/>
    </row>
    <row r="11" spans="2:14" x14ac:dyDescent="0.2">
      <c r="B11" s="95"/>
      <c r="C11" s="74"/>
      <c r="D11" s="80"/>
      <c r="E11" s="81"/>
      <c r="F11" s="80"/>
      <c r="G11" s="76"/>
      <c r="H11" s="78"/>
      <c r="J11" s="12"/>
    </row>
    <row r="12" spans="2:14" x14ac:dyDescent="0.2">
      <c r="B12" s="101" t="s">
        <v>81</v>
      </c>
      <c r="C12" s="74"/>
      <c r="D12" s="80"/>
      <c r="E12" s="81"/>
      <c r="F12" s="80"/>
      <c r="G12" s="76"/>
      <c r="H12" s="78"/>
      <c r="I12" s="22"/>
      <c r="J12" s="12"/>
    </row>
    <row r="13" spans="2:14" x14ac:dyDescent="0.2">
      <c r="B13" s="6" t="s">
        <v>2</v>
      </c>
      <c r="C13" s="74">
        <f ca="1">SUMIFS(INDIRECT("'A.10'!"&amp;C$7),A.10!$A:$A,Table134589[[#This Row],[Breakdown]],A.10!$B:$B,'Table A.10'!$C$4,A.10!$C:$C,'Table A.10'!$C$5)</f>
        <v>0.3333333432674408</v>
      </c>
      <c r="D13" s="80">
        <f ca="1">SUMIFS(INDIRECT("'A.10'!"&amp;D$7),A.10!$A:$A,Table134589[[#This Row],[Breakdown]],A.10!$B:$B,'Table A.10'!$C$4,A.10!$C:$C,'Table A.10'!$C$5)</f>
        <v>0.15151515603065491</v>
      </c>
      <c r="E13" s="81">
        <f ca="1">SUMIFS(INDIRECT("'A.10'!"&amp;E$7),A.10!$A:$A,Table134589[[#This Row],[Breakdown]],A.10!$B:$B,'Table A.10'!$C$4,A.10!$C:$C,'Table A.10'!$C$5)</f>
        <v>9.0909093618392944E-2</v>
      </c>
      <c r="F13" s="80">
        <f ca="1">SUMIFS(INDIRECT("'A.10'!"&amp;F$7),A.10!$A:$A,Table134589[[#This Row],[Breakdown]],A.10!$B:$B,'Table A.10'!$C$4,A.10!$C:$C,'Table A.10'!$C$5)</f>
        <v>6.0606062412261963E-2</v>
      </c>
      <c r="G13" s="76"/>
      <c r="H13" s="78"/>
      <c r="I13" s="12"/>
      <c r="J13" s="12"/>
    </row>
    <row r="14" spans="2:14" x14ac:dyDescent="0.2">
      <c r="B14" s="6" t="s">
        <v>3</v>
      </c>
      <c r="C14" s="74">
        <f ca="1">SUMIFS(INDIRECT("'A.10'!"&amp;C$7),A.10!$A:$A,Table134589[[#This Row],[Breakdown]],A.10!$B:$B,'Table A.10'!$C$4,A.10!$C:$C,'Table A.10'!$C$5)</f>
        <v>0.27777779102325439</v>
      </c>
      <c r="D14" s="80">
        <f ca="1">SUMIFS(INDIRECT("'A.10'!"&amp;D$7),A.10!$A:$A,Table134589[[#This Row],[Breakdown]],A.10!$B:$B,'Table A.10'!$C$4,A.10!$C:$C,'Table A.10'!$C$5)</f>
        <v>0.1666666716337204</v>
      </c>
      <c r="E14" s="81">
        <f ca="1">SUMIFS(INDIRECT("'A.10'!"&amp;E$7),A.10!$A:$A,Table134589[[#This Row],[Breakdown]],A.10!$B:$B,'Table A.10'!$C$4,A.10!$C:$C,'Table A.10'!$C$5)</f>
        <v>0.1111111119389534</v>
      </c>
      <c r="F14" s="80">
        <f ca="1">SUMIFS(INDIRECT("'A.10'!"&amp;F$7),A.10!$A:$A,Table134589[[#This Row],[Breakdown]],A.10!$B:$B,'Table A.10'!$C$4,A.10!$C:$C,'Table A.10'!$C$5)</f>
        <v>8.3333335816860199E-2</v>
      </c>
      <c r="G14" s="76"/>
      <c r="H14" s="78"/>
      <c r="I14" s="12"/>
      <c r="J14" s="12"/>
    </row>
    <row r="15" spans="2:14" x14ac:dyDescent="0.2">
      <c r="B15" s="6" t="s">
        <v>4</v>
      </c>
      <c r="C15" s="74">
        <f ca="1">SUMIFS(INDIRECT("'A.10'!"&amp;C$7),A.10!$A:$A,Table134589[[#This Row],[Breakdown]],A.10!$B:$B,'Table A.10'!$C$4,A.10!$C:$C,'Table A.10'!$C$5)</f>
        <v>0.23999999463558197</v>
      </c>
      <c r="D15" s="80">
        <f ca="1">SUMIFS(INDIRECT("'A.10'!"&amp;D$7),A.10!$A:$A,Table134589[[#This Row],[Breakdown]],A.10!$B:$B,'Table A.10'!$C$4,A.10!$C:$C,'Table A.10'!$C$5)</f>
        <v>0.15999999642372131</v>
      </c>
      <c r="E15" s="81">
        <f ca="1">SUMIFS(INDIRECT("'A.10'!"&amp;E$7),A.10!$A:$A,Table134589[[#This Row],[Breakdown]],A.10!$B:$B,'Table A.10'!$C$4,A.10!$C:$C,'Table A.10'!$C$5)</f>
        <v>0.15999999642372131</v>
      </c>
      <c r="F15" s="80">
        <f ca="1">SUMIFS(INDIRECT("'A.10'!"&amp;F$7),A.10!$A:$A,Table134589[[#This Row],[Breakdown]],A.10!$B:$B,'Table A.10'!$C$4,A.10!$C:$C,'Table A.10'!$C$5)</f>
        <v>0.11999999731779099</v>
      </c>
      <c r="G15" s="76"/>
      <c r="H15" s="78"/>
      <c r="I15" s="12"/>
      <c r="J15" s="12"/>
    </row>
    <row r="16" spans="2:14" x14ac:dyDescent="0.2">
      <c r="B16" s="6" t="s">
        <v>5</v>
      </c>
      <c r="C16" s="74">
        <f ca="1">SUMIFS(INDIRECT("'A.10'!"&amp;C$7),A.10!$A:$A,Table134589[[#This Row],[Breakdown]],A.10!$B:$B,'Table A.10'!$C$4,A.10!$C:$C,'Table A.10'!$C$5)</f>
        <v>0.20744681358337402</v>
      </c>
      <c r="D16" s="80">
        <f ca="1">SUMIFS(INDIRECT("'A.10'!"&amp;D$7),A.10!$A:$A,Table134589[[#This Row],[Breakdown]],A.10!$B:$B,'Table A.10'!$C$4,A.10!$C:$C,'Table A.10'!$C$5)</f>
        <v>0.14893616735935211</v>
      </c>
      <c r="E16" s="81">
        <f ca="1">SUMIFS(INDIRECT("'A.10'!"&amp;E$7),A.10!$A:$A,Table134589[[#This Row],[Breakdown]],A.10!$B:$B,'Table A.10'!$C$4,A.10!$C:$C,'Table A.10'!$C$5)</f>
        <v>0.11702127754688263</v>
      </c>
      <c r="F16" s="80">
        <f ca="1">SUMIFS(INDIRECT("'A.10'!"&amp;F$7),A.10!$A:$A,Table134589[[#This Row],[Breakdown]],A.10!$B:$B,'Table A.10'!$C$4,A.10!$C:$C,'Table A.10'!$C$5)</f>
        <v>4.2553190141916275E-2</v>
      </c>
      <c r="G16" s="76"/>
      <c r="H16" s="78"/>
      <c r="I16" s="12"/>
      <c r="J16" s="12"/>
    </row>
    <row r="17" spans="2:10" x14ac:dyDescent="0.2">
      <c r="B17" s="6" t="s">
        <v>6</v>
      </c>
      <c r="C17" s="74">
        <f ca="1">SUMIFS(INDIRECT("'A.10'!"&amp;C$7),A.10!$A:$A,Table134589[[#This Row],[Breakdown]],A.10!$B:$B,'Table A.10'!$C$4,A.10!$C:$C,'Table A.10'!$C$5)</f>
        <v>0.3684210479259491</v>
      </c>
      <c r="D17" s="80">
        <f ca="1">SUMIFS(INDIRECT("'A.10'!"&amp;D$7),A.10!$A:$A,Table134589[[#This Row],[Breakdown]],A.10!$B:$B,'Table A.10'!$C$4,A.10!$C:$C,'Table A.10'!$C$5)</f>
        <v>0.26315790414810181</v>
      </c>
      <c r="E17" s="81">
        <f ca="1">SUMIFS(INDIRECT("'A.10'!"&amp;E$7),A.10!$A:$A,Table134589[[#This Row],[Breakdown]],A.10!$B:$B,'Table A.10'!$C$4,A.10!$C:$C,'Table A.10'!$C$5)</f>
        <v>0.28070175647735596</v>
      </c>
      <c r="F17" s="80">
        <f ca="1">SUMIFS(INDIRECT("'A.10'!"&amp;F$7),A.10!$A:$A,Table134589[[#This Row],[Breakdown]],A.10!$B:$B,'Table A.10'!$C$4,A.10!$C:$C,'Table A.10'!$C$5)</f>
        <v>0.10526315867900848</v>
      </c>
      <c r="G17" s="76"/>
      <c r="H17" s="78"/>
      <c r="I17" s="12"/>
      <c r="J17" s="12"/>
    </row>
    <row r="18" spans="2:10" x14ac:dyDescent="0.2">
      <c r="B18" s="95"/>
      <c r="C18" s="74"/>
      <c r="D18" s="80"/>
      <c r="E18" s="81"/>
      <c r="F18" s="80"/>
      <c r="G18" s="76"/>
      <c r="H18" s="78"/>
      <c r="J18" s="12"/>
    </row>
    <row r="19" spans="2:10" x14ac:dyDescent="0.2">
      <c r="B19" s="101" t="s">
        <v>82</v>
      </c>
      <c r="C19" s="74"/>
      <c r="D19" s="80"/>
      <c r="E19" s="81"/>
      <c r="F19" s="80"/>
      <c r="G19" s="76"/>
      <c r="H19" s="78"/>
      <c r="I19" s="22"/>
      <c r="J19" s="12"/>
    </row>
    <row r="20" spans="2:10" x14ac:dyDescent="0.2">
      <c r="B20" s="6" t="s">
        <v>7</v>
      </c>
      <c r="C20" s="74">
        <f ca="1">SUMIFS(INDIRECT("'A.10'!"&amp;C$7),A.10!$A:$A,Table134589[[#This Row],[Breakdown]],A.10!$B:$B,'Table A.10'!$C$4,A.10!$C:$C,'Table A.10'!$C$5)</f>
        <v>0.18181818723678589</v>
      </c>
      <c r="D20" s="80">
        <f ca="1">SUMIFS(INDIRECT("'A.10'!"&amp;D$7),A.10!$A:$A,Table134589[[#This Row],[Breakdown]],A.10!$B:$B,'Table A.10'!$C$4,A.10!$C:$C,'Table A.10'!$C$5)</f>
        <v>0.13636364042758942</v>
      </c>
      <c r="E20" s="81">
        <f ca="1">SUMIFS(INDIRECT("'A.10'!"&amp;E$7),A.10!$A:$A,Table134589[[#This Row],[Breakdown]],A.10!$B:$B,'Table A.10'!$C$4,A.10!$C:$C,'Table A.10'!$C$5)</f>
        <v>6.8181820213794708E-2</v>
      </c>
      <c r="F20" s="80">
        <f ca="1">SUMIFS(INDIRECT("'A.10'!"&amp;F$7),A.10!$A:$A,Table134589[[#This Row],[Breakdown]],A.10!$B:$B,'Table A.10'!$C$4,A.10!$C:$C,'Table A.10'!$C$5)</f>
        <v>4.5454546809196472E-2</v>
      </c>
      <c r="G20" s="76"/>
      <c r="H20" s="78"/>
      <c r="I20" s="12"/>
      <c r="J20" s="12"/>
    </row>
    <row r="21" spans="2:10" x14ac:dyDescent="0.2">
      <c r="B21" s="6" t="s">
        <v>8</v>
      </c>
      <c r="C21" s="74">
        <f ca="1">SUMIFS(INDIRECT("'A.10'!"&amp;C$7),A.10!$A:$A,Table134589[[#This Row],[Breakdown]],A.10!$B:$B,'Table A.10'!$C$4,A.10!$C:$C,'Table A.10'!$C$5)</f>
        <v>0.30000001192092896</v>
      </c>
      <c r="D21" s="80">
        <f ca="1">SUMIFS(INDIRECT("'A.10'!"&amp;D$7),A.10!$A:$A,Table134589[[#This Row],[Breakdown]],A.10!$B:$B,'Table A.10'!$C$4,A.10!$C:$C,'Table A.10'!$C$5)</f>
        <v>0.20000000298023224</v>
      </c>
      <c r="E21" s="81">
        <f ca="1">SUMIFS(INDIRECT("'A.10'!"&amp;E$7),A.10!$A:$A,Table134589[[#This Row],[Breakdown]],A.10!$B:$B,'Table A.10'!$C$4,A.10!$C:$C,'Table A.10'!$C$5)</f>
        <v>0.18000000715255737</v>
      </c>
      <c r="F21" s="80">
        <f ca="1">SUMIFS(INDIRECT("'A.10'!"&amp;F$7),A.10!$A:$A,Table134589[[#This Row],[Breakdown]],A.10!$B:$B,'Table A.10'!$C$4,A.10!$C:$C,'Table A.10'!$C$5)</f>
        <v>0.10000000149011612</v>
      </c>
      <c r="G21" s="76"/>
      <c r="H21" s="78"/>
      <c r="I21" s="12"/>
      <c r="J21" s="12"/>
    </row>
    <row r="22" spans="2:10" x14ac:dyDescent="0.2">
      <c r="B22" s="6" t="s">
        <v>9</v>
      </c>
      <c r="C22" s="74">
        <f ca="1">SUMIFS(INDIRECT("'A.10'!"&amp;C$7),A.10!$A:$A,Table134589[[#This Row],[Breakdown]],A.10!$B:$B,'Table A.10'!$C$4,A.10!$C:$C,'Table A.10'!$C$5)</f>
        <v>0.3333333432674408</v>
      </c>
      <c r="D22" s="80">
        <f ca="1">SUMIFS(INDIRECT("'A.10'!"&amp;D$7),A.10!$A:$A,Table134589[[#This Row],[Breakdown]],A.10!$B:$B,'Table A.10'!$C$4,A.10!$C:$C,'Table A.10'!$C$5)</f>
        <v>0.15151515603065491</v>
      </c>
      <c r="E22" s="81">
        <f ca="1">SUMIFS(INDIRECT("'A.10'!"&amp;E$7),A.10!$A:$A,Table134589[[#This Row],[Breakdown]],A.10!$B:$B,'Table A.10'!$C$4,A.10!$C:$C,'Table A.10'!$C$5)</f>
        <v>9.0909093618392944E-2</v>
      </c>
      <c r="F22" s="80">
        <f ca="1">SUMIFS(INDIRECT("'A.10'!"&amp;F$7),A.10!$A:$A,Table134589[[#This Row],[Breakdown]],A.10!$B:$B,'Table A.10'!$C$4,A.10!$C:$C,'Table A.10'!$C$5)</f>
        <v>6.0606062412261963E-2</v>
      </c>
      <c r="G22" s="76"/>
      <c r="H22" s="78"/>
      <c r="I22" s="12"/>
      <c r="J22" s="12"/>
    </row>
    <row r="23" spans="2:10" x14ac:dyDescent="0.2">
      <c r="B23" s="6" t="s">
        <v>10</v>
      </c>
      <c r="C23" s="74">
        <f ca="1">SUMIFS(INDIRECT("'A.10'!"&amp;C$7),A.10!$A:$A,Table134589[[#This Row],[Breakdown]],A.10!$B:$B,'Table A.10'!$C$4,A.10!$C:$C,'Table A.10'!$C$5)</f>
        <v>0.25</v>
      </c>
      <c r="D23" s="80">
        <f ca="1">SUMIFS(INDIRECT("'A.10'!"&amp;D$7),A.10!$A:$A,Table134589[[#This Row],[Breakdown]],A.10!$B:$B,'Table A.10'!$C$4,A.10!$C:$C,'Table A.10'!$C$5)</f>
        <v>8.3333335816860199E-2</v>
      </c>
      <c r="E23" s="81">
        <f ca="1">SUMIFS(INDIRECT("'A.10'!"&amp;E$7),A.10!$A:$A,Table134589[[#This Row],[Breakdown]],A.10!$B:$B,'Table A.10'!$C$4,A.10!$C:$C,'Table A.10'!$C$5)</f>
        <v>0.1666666716337204</v>
      </c>
      <c r="F23" s="80">
        <f ca="1">SUMIFS(INDIRECT("'A.10'!"&amp;F$7),A.10!$A:$A,Table134589[[#This Row],[Breakdown]],A.10!$B:$B,'Table A.10'!$C$4,A.10!$C:$C,'Table A.10'!$C$5)</f>
        <v>0</v>
      </c>
      <c r="G23" s="76"/>
      <c r="H23" s="78"/>
      <c r="I23" s="12"/>
      <c r="J23" s="12"/>
    </row>
    <row r="24" spans="2:10" x14ac:dyDescent="0.2">
      <c r="B24" s="6" t="s">
        <v>11</v>
      </c>
      <c r="C24" s="74">
        <f ca="1">SUMIFS(INDIRECT("'A.10'!"&amp;C$7),A.10!$A:$A,Table134589[[#This Row],[Breakdown]],A.10!$B:$B,'Table A.10'!$C$4,A.10!$C:$C,'Table A.10'!$C$5)</f>
        <v>0.31707316637039185</v>
      </c>
      <c r="D24" s="80">
        <f ca="1">SUMIFS(INDIRECT("'A.10'!"&amp;D$7),A.10!$A:$A,Table134589[[#This Row],[Breakdown]],A.10!$B:$B,'Table A.10'!$C$4,A.10!$C:$C,'Table A.10'!$C$5)</f>
        <v>0.21951219439506531</v>
      </c>
      <c r="E24" s="81">
        <f ca="1">SUMIFS(INDIRECT("'A.10'!"&amp;E$7),A.10!$A:$A,Table134589[[#This Row],[Breakdown]],A.10!$B:$B,'Table A.10'!$C$4,A.10!$C:$C,'Table A.10'!$C$5)</f>
        <v>0.19512194395065308</v>
      </c>
      <c r="F24" s="80">
        <f ca="1">SUMIFS(INDIRECT("'A.10'!"&amp;F$7),A.10!$A:$A,Table134589[[#This Row],[Breakdown]],A.10!$B:$B,'Table A.10'!$C$4,A.10!$C:$C,'Table A.10'!$C$5)</f>
        <v>4.8780485987663269E-2</v>
      </c>
      <c r="G24" s="76"/>
      <c r="H24" s="78"/>
      <c r="I24" s="12"/>
      <c r="J24" s="12"/>
    </row>
    <row r="25" spans="2:10" x14ac:dyDescent="0.2">
      <c r="B25" s="6" t="s">
        <v>12</v>
      </c>
      <c r="C25" s="74">
        <f ca="1">SUMIFS(INDIRECT("'A.10'!"&amp;C$7),A.10!$A:$A,Table134589[[#This Row],[Breakdown]],A.10!$B:$B,'Table A.10'!$C$4,A.10!$C:$C,'Table A.10'!$C$5)</f>
        <v>0.2028985470533371</v>
      </c>
      <c r="D25" s="80">
        <f ca="1">SUMIFS(INDIRECT("'A.10'!"&amp;D$7),A.10!$A:$A,Table134589[[#This Row],[Breakdown]],A.10!$B:$B,'Table A.10'!$C$4,A.10!$C:$C,'Table A.10'!$C$5)</f>
        <v>0.14492753148078918</v>
      </c>
      <c r="E25" s="81">
        <f ca="1">SUMIFS(INDIRECT("'A.10'!"&amp;E$7),A.10!$A:$A,Table134589[[#This Row],[Breakdown]],A.10!$B:$B,'Table A.10'!$C$4,A.10!$C:$C,'Table A.10'!$C$5)</f>
        <v>0.15942029654979706</v>
      </c>
      <c r="F25" s="80">
        <f ca="1">SUMIFS(INDIRECT("'A.10'!"&amp;F$7),A.10!$A:$A,Table134589[[#This Row],[Breakdown]],A.10!$B:$B,'Table A.10'!$C$4,A.10!$C:$C,'Table A.10'!$C$5)</f>
        <v>7.2463765740394592E-2</v>
      </c>
      <c r="G25" s="76"/>
      <c r="H25" s="78"/>
      <c r="I25" s="12"/>
      <c r="J25" s="12"/>
    </row>
    <row r="26" spans="2:10" x14ac:dyDescent="0.2">
      <c r="B26" s="6" t="s">
        <v>13</v>
      </c>
      <c r="C26" s="74">
        <f ca="1">SUMIFS(INDIRECT("'A.10'!"&amp;C$7),A.10!$A:$A,Table134589[[#This Row],[Breakdown]],A.10!$B:$B,'Table A.10'!$C$4,A.10!$C:$C,'Table A.10'!$C$5)</f>
        <v>0.38235294818878174</v>
      </c>
      <c r="D26" s="80">
        <f ca="1">SUMIFS(INDIRECT("'A.10'!"&amp;D$7),A.10!$A:$A,Table134589[[#This Row],[Breakdown]],A.10!$B:$B,'Table A.10'!$C$4,A.10!$C:$C,'Table A.10'!$C$5)</f>
        <v>0.23529411852359772</v>
      </c>
      <c r="E26" s="81">
        <f ca="1">SUMIFS(INDIRECT("'A.10'!"&amp;E$7),A.10!$A:$A,Table134589[[#This Row],[Breakdown]],A.10!$B:$B,'Table A.10'!$C$4,A.10!$C:$C,'Table A.10'!$C$5)</f>
        <v>0.23529411852359772</v>
      </c>
      <c r="F26" s="80">
        <f ca="1">SUMIFS(INDIRECT("'A.10'!"&amp;F$7),A.10!$A:$A,Table134589[[#This Row],[Breakdown]],A.10!$B:$B,'Table A.10'!$C$4,A.10!$C:$C,'Table A.10'!$C$5)</f>
        <v>8.8235296308994293E-2</v>
      </c>
      <c r="G26" s="76"/>
      <c r="H26" s="78"/>
      <c r="I26" s="12"/>
      <c r="J26" s="12"/>
    </row>
    <row r="27" spans="2:10" x14ac:dyDescent="0.2">
      <c r="B27" s="6" t="s">
        <v>14</v>
      </c>
      <c r="C27" s="74">
        <f ca="1">SUMIFS(INDIRECT("'A.10'!"&amp;C$7),A.10!$A:$A,Table134589[[#This Row],[Breakdown]],A.10!$B:$B,'Table A.10'!$C$4,A.10!$C:$C,'Table A.10'!$C$5)</f>
        <v>0.21212121844291687</v>
      </c>
      <c r="D27" s="80">
        <f ca="1">SUMIFS(INDIRECT("'A.10'!"&amp;D$7),A.10!$A:$A,Table134589[[#This Row],[Breakdown]],A.10!$B:$B,'Table A.10'!$C$4,A.10!$C:$C,'Table A.10'!$C$5)</f>
        <v>0.15151515603065491</v>
      </c>
      <c r="E27" s="81">
        <f ca="1">SUMIFS(INDIRECT("'A.10'!"&amp;E$7),A.10!$A:$A,Table134589[[#This Row],[Breakdown]],A.10!$B:$B,'Table A.10'!$C$4,A.10!$C:$C,'Table A.10'!$C$5)</f>
        <v>6.0606062412261963E-2</v>
      </c>
      <c r="F27" s="80">
        <f ca="1">SUMIFS(INDIRECT("'A.10'!"&amp;F$7),A.10!$A:$A,Table134589[[#This Row],[Breakdown]],A.10!$B:$B,'Table A.10'!$C$4,A.10!$C:$C,'Table A.10'!$C$5)</f>
        <v>6.0606062412261963E-2</v>
      </c>
      <c r="G27" s="76"/>
      <c r="H27" s="78"/>
      <c r="I27" s="12"/>
      <c r="J27" s="12"/>
    </row>
    <row r="28" spans="2:10" x14ac:dyDescent="0.2">
      <c r="B28" s="6" t="s">
        <v>15</v>
      </c>
      <c r="C28" s="74">
        <f ca="1">SUMIFS(INDIRECT("'A.10'!"&amp;C$7),A.10!$A:$A,Table134589[[#This Row],[Breakdown]],A.10!$B:$B,'Table A.10'!$C$4,A.10!$C:$C,'Table A.10'!$C$5)</f>
        <v>0.1304347813129425</v>
      </c>
      <c r="D28" s="80">
        <f ca="1">SUMIFS(INDIRECT("'A.10'!"&amp;D$7),A.10!$A:$A,Table134589[[#This Row],[Breakdown]],A.10!$B:$B,'Table A.10'!$C$4,A.10!$C:$C,'Table A.10'!$C$5)</f>
        <v>0.17391304671764374</v>
      </c>
      <c r="E28" s="81">
        <f ca="1">SUMIFS(INDIRECT("'A.10'!"&amp;E$7),A.10!$A:$A,Table134589[[#This Row],[Breakdown]],A.10!$B:$B,'Table A.10'!$C$4,A.10!$C:$C,'Table A.10'!$C$5)</f>
        <v>0.1304347813129425</v>
      </c>
      <c r="F28" s="80">
        <f ca="1">SUMIFS(INDIRECT("'A.10'!"&amp;F$7),A.10!$A:$A,Table134589[[#This Row],[Breakdown]],A.10!$B:$B,'Table A.10'!$C$4,A.10!$C:$C,'Table A.10'!$C$5)</f>
        <v>4.3478261679410934E-2</v>
      </c>
      <c r="G28" s="76"/>
      <c r="H28" s="78"/>
      <c r="I28" s="12"/>
      <c r="J28" s="12"/>
    </row>
    <row r="30" spans="2:10" s="9" customFormat="1" ht="60.75" customHeight="1" x14ac:dyDescent="0.2">
      <c r="B30" s="121" t="s">
        <v>213</v>
      </c>
      <c r="C30" s="121"/>
      <c r="D30" s="121"/>
      <c r="E30" s="121"/>
      <c r="F30" s="121"/>
      <c r="G30" s="42"/>
    </row>
  </sheetData>
  <mergeCells count="4">
    <mergeCell ref="B30:F30"/>
    <mergeCell ref="C8:D8"/>
    <mergeCell ref="E8:F8"/>
    <mergeCell ref="B2:F2"/>
  </mergeCells>
  <conditionalFormatting sqref="C10:F28">
    <cfRule type="expression" dxfId="35" priority="1">
      <formula>$C$6="Proportion of councils"</formula>
    </cfRule>
    <cfRule type="expression" dxfId="34" priority="2">
      <formula>$C$6="Number of councils"</formula>
    </cfRule>
  </conditionalFormatting>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B802D73A-1E39-4699-9190-75FB9CB07049}">
          <x14:formula1>
            <xm:f>A.10!$N$2:$N$4</xm:f>
          </x14:formula1>
          <xm:sqref>C4</xm:sqref>
        </x14:dataValidation>
        <x14:dataValidation type="list" allowBlank="1" showInputMessage="1" showErrorMessage="1" xr:uid="{36E6B8C3-C71B-4EBE-A656-8D75C578C418}">
          <x14:formula1>
            <xm:f>A.10!$P$2:$P$3</xm:f>
          </x14:formula1>
          <xm:sqref>C6</xm:sqref>
        </x14:dataValidation>
        <x14:dataValidation type="list" allowBlank="1" showInputMessage="1" showErrorMessage="1" xr:uid="{3BD30B52-E877-423D-B101-68DC824E9AFF}">
          <x14:formula1>
            <xm:f>A.10!$O$2:$O$3</xm:f>
          </x14:formula1>
          <xm:sqref>C5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7003E-6559-4C85-BDF2-81A009970A2D}">
  <dimension ref="B2:N346"/>
  <sheetViews>
    <sheetView workbookViewId="0">
      <selection activeCell="B4" sqref="B4:G4"/>
    </sheetView>
  </sheetViews>
  <sheetFormatPr baseColWidth="10" defaultColWidth="9.1640625" defaultRowHeight="15" x14ac:dyDescent="0.2"/>
  <cols>
    <col min="1" max="1" width="4.83203125" style="89" customWidth="1"/>
    <col min="2" max="2" width="17.5" style="89" customWidth="1"/>
    <col min="3" max="3" width="21" style="89" customWidth="1"/>
    <col min="4" max="7" width="25.6640625" style="89" customWidth="1"/>
    <col min="8" max="10" width="17.6640625" style="89" customWidth="1"/>
    <col min="11" max="16384" width="9.1640625" style="89"/>
  </cols>
  <sheetData>
    <row r="2" spans="2:14" ht="16.5" customHeight="1" x14ac:dyDescent="0.2">
      <c r="B2" s="120" t="s">
        <v>265</v>
      </c>
      <c r="C2" s="120"/>
      <c r="D2" s="120"/>
      <c r="E2" s="120"/>
      <c r="F2" s="120"/>
    </row>
    <row r="3" spans="2:14" ht="16.5" customHeight="1" x14ac:dyDescent="0.2">
      <c r="B3" s="88"/>
      <c r="C3" s="88"/>
      <c r="D3" s="88"/>
      <c r="E3" s="88"/>
      <c r="F3" s="88"/>
    </row>
    <row r="4" spans="2:14" ht="30.75" customHeight="1" x14ac:dyDescent="0.2">
      <c r="B4" s="119" t="s">
        <v>278</v>
      </c>
      <c r="C4" s="119"/>
      <c r="D4" s="119"/>
      <c r="E4" s="119"/>
      <c r="F4" s="119"/>
      <c r="G4" s="119"/>
    </row>
    <row r="5" spans="2:14" ht="16.5" customHeight="1" x14ac:dyDescent="0.2">
      <c r="B5" s="120"/>
      <c r="C5" s="120"/>
      <c r="D5" s="120"/>
      <c r="E5" s="120"/>
      <c r="F5" s="120"/>
      <c r="G5" s="120"/>
    </row>
    <row r="6" spans="2:14" ht="30.75" customHeight="1" thickBot="1" x14ac:dyDescent="0.25">
      <c r="D6" s="123" t="s">
        <v>279</v>
      </c>
      <c r="E6" s="125"/>
      <c r="F6" s="123" t="s">
        <v>260</v>
      </c>
      <c r="G6" s="125"/>
    </row>
    <row r="7" spans="2:14" s="9" customFormat="1" ht="17.25" customHeight="1" x14ac:dyDescent="0.2">
      <c r="B7" s="27" t="s">
        <v>258</v>
      </c>
      <c r="C7" s="92" t="s">
        <v>257</v>
      </c>
      <c r="D7" s="93" t="s">
        <v>85</v>
      </c>
      <c r="E7" s="93" t="s">
        <v>86</v>
      </c>
      <c r="F7" s="93" t="s">
        <v>261</v>
      </c>
      <c r="G7" s="93" t="s">
        <v>262</v>
      </c>
      <c r="H7" s="90"/>
      <c r="I7" s="90"/>
      <c r="J7" s="90"/>
      <c r="K7" s="90"/>
      <c r="L7" s="90"/>
      <c r="M7" s="90"/>
      <c r="N7" s="90"/>
    </row>
    <row r="8" spans="2:14" x14ac:dyDescent="0.2">
      <c r="B8" s="97">
        <v>1</v>
      </c>
      <c r="C8" s="74" t="s">
        <v>254</v>
      </c>
      <c r="D8" s="100">
        <v>6.4525380730628967E-2</v>
      </c>
      <c r="E8" s="100">
        <v>2.9294628649950027E-2</v>
      </c>
      <c r="F8" s="100">
        <v>6.6719877482495901E-2</v>
      </c>
      <c r="G8" s="100">
        <v>4.3809946626424803E-2</v>
      </c>
      <c r="H8" s="77"/>
      <c r="I8" s="12"/>
      <c r="J8" s="12"/>
    </row>
    <row r="9" spans="2:14" x14ac:dyDescent="0.2">
      <c r="B9" s="97">
        <v>2</v>
      </c>
      <c r="C9" s="74" t="s">
        <v>254</v>
      </c>
      <c r="D9" s="100">
        <v>6.0616545379161835E-2</v>
      </c>
      <c r="E9" s="100">
        <v>3.0872423201799393E-2</v>
      </c>
      <c r="F9" s="100">
        <v>7.1121152577632005E-2</v>
      </c>
      <c r="G9" s="100">
        <v>4.4792030006647103E-2</v>
      </c>
      <c r="H9" s="78"/>
      <c r="J9" s="12"/>
    </row>
    <row r="10" spans="2:14" x14ac:dyDescent="0.2">
      <c r="B10" s="97">
        <v>3</v>
      </c>
      <c r="C10" s="74" t="s">
        <v>254</v>
      </c>
      <c r="D10" s="100">
        <v>5.4914318025112152E-2</v>
      </c>
      <c r="E10" s="100">
        <v>3.1742382794618607E-2</v>
      </c>
      <c r="F10" s="100">
        <v>6.2930733845852294E-2</v>
      </c>
      <c r="G10" s="100">
        <v>2.7928976342081999E-2</v>
      </c>
      <c r="H10" s="78"/>
      <c r="I10" s="22"/>
      <c r="J10" s="12"/>
    </row>
    <row r="11" spans="2:14" x14ac:dyDescent="0.2">
      <c r="B11" s="97">
        <v>4</v>
      </c>
      <c r="C11" s="74" t="s">
        <v>254</v>
      </c>
      <c r="D11" s="100">
        <v>0.15412722527980804</v>
      </c>
      <c r="E11" s="100">
        <v>3.323667123913765E-2</v>
      </c>
      <c r="F11" s="100">
        <v>0.13598425494727101</v>
      </c>
      <c r="G11" s="100">
        <v>3.3466946333646802E-2</v>
      </c>
      <c r="H11" s="78"/>
      <c r="I11" s="12"/>
      <c r="J11" s="12"/>
    </row>
    <row r="12" spans="2:14" x14ac:dyDescent="0.2">
      <c r="B12" s="97">
        <v>5</v>
      </c>
      <c r="C12" s="74" t="s">
        <v>254</v>
      </c>
      <c r="D12" s="100">
        <v>7.9079903662204742E-2</v>
      </c>
      <c r="E12" s="100">
        <v>3.3666152507066727E-2</v>
      </c>
      <c r="F12" s="100">
        <v>8.8817717099866605E-2</v>
      </c>
      <c r="G12" s="100">
        <v>3.86820994317532E-2</v>
      </c>
      <c r="H12" s="78"/>
      <c r="I12" s="12"/>
      <c r="J12" s="12"/>
    </row>
    <row r="13" spans="2:14" x14ac:dyDescent="0.2">
      <c r="B13" s="97">
        <v>6</v>
      </c>
      <c r="C13" s="74" t="s">
        <v>254</v>
      </c>
      <c r="D13" s="100">
        <v>6.9572418928146362E-2</v>
      </c>
      <c r="E13" s="100">
        <v>3.404371440410614E-2</v>
      </c>
      <c r="F13" s="100">
        <v>7.3988561521812796E-2</v>
      </c>
      <c r="G13" s="100">
        <v>3.3246509730815901E-2</v>
      </c>
      <c r="H13" s="78"/>
      <c r="I13" s="12"/>
      <c r="J13" s="12"/>
    </row>
    <row r="14" spans="2:14" x14ac:dyDescent="0.2">
      <c r="B14" s="97">
        <v>7</v>
      </c>
      <c r="C14" s="74" t="s">
        <v>254</v>
      </c>
      <c r="D14" s="100">
        <v>0.1104256883263588</v>
      </c>
      <c r="E14" s="100">
        <v>3.7997446954250336E-2</v>
      </c>
      <c r="F14" s="100">
        <v>6.6032151734292499E-2</v>
      </c>
      <c r="G14" s="100">
        <v>7.9682432115078E-2</v>
      </c>
      <c r="H14" s="78"/>
      <c r="I14" s="12"/>
      <c r="J14" s="12"/>
    </row>
    <row r="15" spans="2:14" x14ac:dyDescent="0.2">
      <c r="B15" s="97">
        <v>8</v>
      </c>
      <c r="C15" s="74" t="s">
        <v>254</v>
      </c>
      <c r="D15" s="100">
        <v>6.1940863728523254E-2</v>
      </c>
      <c r="E15" s="100">
        <v>3.8817990571260452E-2</v>
      </c>
      <c r="F15" s="100">
        <v>0.156880324561574</v>
      </c>
      <c r="G15" s="100">
        <v>6.4090006053447696E-2</v>
      </c>
      <c r="H15" s="78"/>
      <c r="I15" s="12"/>
      <c r="J15" s="12"/>
    </row>
    <row r="16" spans="2:14" x14ac:dyDescent="0.2">
      <c r="B16" s="97">
        <v>9</v>
      </c>
      <c r="C16" s="74" t="s">
        <v>254</v>
      </c>
      <c r="D16" s="100">
        <v>5.4800175130367279E-2</v>
      </c>
      <c r="E16" s="100">
        <v>4.3045926839113235E-2</v>
      </c>
      <c r="F16" s="100">
        <v>6.9400946654112505E-2</v>
      </c>
      <c r="G16" s="100">
        <v>5.1729045808315298E-2</v>
      </c>
      <c r="H16" s="78"/>
      <c r="J16" s="12"/>
    </row>
    <row r="17" spans="2:10" x14ac:dyDescent="0.2">
      <c r="B17" s="97">
        <v>10</v>
      </c>
      <c r="C17" s="74" t="s">
        <v>254</v>
      </c>
      <c r="D17" s="100">
        <v>8.1583335995674133E-2</v>
      </c>
      <c r="E17" s="100">
        <v>4.4943537563085556E-2</v>
      </c>
      <c r="F17" s="100">
        <v>0.10218176730147301</v>
      </c>
      <c r="G17" s="100">
        <v>4.5060910284519202E-2</v>
      </c>
      <c r="H17" s="78"/>
      <c r="I17" s="22"/>
      <c r="J17" s="12"/>
    </row>
    <row r="18" spans="2:10" x14ac:dyDescent="0.2">
      <c r="B18" s="97">
        <v>11</v>
      </c>
      <c r="C18" s="74" t="s">
        <v>254</v>
      </c>
      <c r="D18" s="100">
        <v>8.2781687378883362E-2</v>
      </c>
      <c r="E18" s="100">
        <v>4.6472750604152679E-2</v>
      </c>
      <c r="F18" s="100">
        <v>5.8213823497673997E-2</v>
      </c>
      <c r="G18" s="100">
        <v>7.2556145489215906E-2</v>
      </c>
      <c r="H18" s="78"/>
      <c r="I18" s="12"/>
      <c r="J18" s="12"/>
    </row>
    <row r="19" spans="2:10" x14ac:dyDescent="0.2">
      <c r="B19" s="97">
        <v>12</v>
      </c>
      <c r="C19" s="74" t="s">
        <v>254</v>
      </c>
      <c r="D19" s="100">
        <v>9.0668387711048126E-2</v>
      </c>
      <c r="E19" s="100">
        <v>4.9936320632696152E-2</v>
      </c>
      <c r="F19" s="100">
        <v>3.97855535614101E-2</v>
      </c>
      <c r="G19" s="100">
        <v>2.7043364942073801E-2</v>
      </c>
      <c r="H19" s="78"/>
      <c r="I19" s="12"/>
      <c r="J19" s="12"/>
    </row>
    <row r="20" spans="2:10" x14ac:dyDescent="0.2">
      <c r="B20" s="97">
        <v>13</v>
      </c>
      <c r="C20" s="74" t="s">
        <v>254</v>
      </c>
      <c r="D20" s="100">
        <v>0.10247842222452164</v>
      </c>
      <c r="E20" s="100">
        <v>5.0877746194601059E-2</v>
      </c>
      <c r="F20" s="100">
        <v>8.5768374153093699E-2</v>
      </c>
      <c r="G20" s="100">
        <v>4.43201176822186E-2</v>
      </c>
      <c r="H20" s="78"/>
      <c r="I20" s="12"/>
      <c r="J20" s="12"/>
    </row>
    <row r="21" spans="2:10" x14ac:dyDescent="0.2">
      <c r="B21" s="97">
        <v>14</v>
      </c>
      <c r="C21" s="74" t="s">
        <v>254</v>
      </c>
      <c r="D21" s="100">
        <v>7.8322499990463257E-2</v>
      </c>
      <c r="E21" s="100">
        <v>5.1501285284757614E-2</v>
      </c>
      <c r="F21" s="100">
        <v>6.9133834966549498E-2</v>
      </c>
      <c r="G21" s="100">
        <v>5.5021055042743697E-2</v>
      </c>
      <c r="H21" s="78"/>
      <c r="I21" s="12"/>
      <c r="J21" s="12"/>
    </row>
    <row r="22" spans="2:10" x14ac:dyDescent="0.2">
      <c r="B22" s="97">
        <v>15</v>
      </c>
      <c r="C22" s="74" t="s">
        <v>254</v>
      </c>
      <c r="D22" s="100">
        <v>6.0090724378824234E-2</v>
      </c>
      <c r="E22" s="100">
        <v>5.2073340862989426E-2</v>
      </c>
      <c r="F22" s="100">
        <v>6.7925651898120401E-2</v>
      </c>
      <c r="G22" s="100">
        <v>5.5429089814424501E-2</v>
      </c>
      <c r="H22" s="78"/>
      <c r="I22" s="12"/>
      <c r="J22" s="12"/>
    </row>
    <row r="23" spans="2:10" x14ac:dyDescent="0.2">
      <c r="B23" s="97">
        <v>16</v>
      </c>
      <c r="C23" s="74" t="s">
        <v>254</v>
      </c>
      <c r="D23" s="100">
        <v>7.843644917011261E-2</v>
      </c>
      <c r="E23" s="100">
        <v>5.257827416062355E-2</v>
      </c>
      <c r="F23" s="100">
        <v>3.48109846743744E-2</v>
      </c>
      <c r="G23" s="100">
        <v>2.3668626323342299E-2</v>
      </c>
      <c r="H23" s="78"/>
      <c r="I23" s="12"/>
      <c r="J23" s="12"/>
    </row>
    <row r="24" spans="2:10" x14ac:dyDescent="0.2">
      <c r="B24" s="97">
        <v>17</v>
      </c>
      <c r="C24" s="74" t="s">
        <v>254</v>
      </c>
      <c r="D24" s="100">
        <v>7.2940334677696228E-2</v>
      </c>
      <c r="E24" s="100">
        <v>5.4901998490095139E-2</v>
      </c>
      <c r="F24" s="100">
        <v>7.1491219549549095E-2</v>
      </c>
      <c r="G24" s="100">
        <v>6.3719719648361206E-2</v>
      </c>
      <c r="H24" s="78"/>
      <c r="I24" s="12"/>
      <c r="J24" s="12"/>
    </row>
    <row r="25" spans="2:10" x14ac:dyDescent="0.2">
      <c r="B25" s="97">
        <v>18</v>
      </c>
      <c r="C25" s="74" t="s">
        <v>254</v>
      </c>
      <c r="D25" s="100">
        <v>0.19505311548709869</v>
      </c>
      <c r="E25" s="100">
        <v>5.6661058217287064E-2</v>
      </c>
      <c r="F25" s="100">
        <v>0.125753732718317</v>
      </c>
      <c r="G25" s="100">
        <v>5.51182776689529E-2</v>
      </c>
      <c r="H25" s="78"/>
      <c r="I25" s="12"/>
      <c r="J25" s="12"/>
    </row>
    <row r="26" spans="2:10" x14ac:dyDescent="0.2">
      <c r="B26" s="97">
        <v>19</v>
      </c>
      <c r="C26" s="74" t="s">
        <v>254</v>
      </c>
      <c r="D26" s="100">
        <v>9.2986553907394409E-2</v>
      </c>
      <c r="E26" s="100">
        <v>5.7954110205173492E-2</v>
      </c>
      <c r="F26" s="100">
        <v>5.2697953199779698E-2</v>
      </c>
      <c r="G26" s="100">
        <v>4.3870169669389697E-2</v>
      </c>
      <c r="H26" s="78"/>
      <c r="I26" s="12"/>
      <c r="J26" s="12"/>
    </row>
    <row r="27" spans="2:10" x14ac:dyDescent="0.2">
      <c r="B27" s="98">
        <v>20</v>
      </c>
      <c r="C27" s="96" t="s">
        <v>254</v>
      </c>
      <c r="D27" s="100">
        <v>7.3053024709224701E-2</v>
      </c>
      <c r="E27" s="100">
        <v>5.892593041062355E-2</v>
      </c>
      <c r="F27" s="100">
        <v>6.24428114553136E-2</v>
      </c>
      <c r="G27" s="100">
        <v>5.3371671587228803E-2</v>
      </c>
    </row>
    <row r="28" spans="2:10" x14ac:dyDescent="0.2">
      <c r="B28" s="98">
        <v>21</v>
      </c>
      <c r="C28" s="96" t="s">
        <v>254</v>
      </c>
      <c r="D28" s="100">
        <v>8.4725506603717804E-2</v>
      </c>
      <c r="E28" s="100">
        <v>6.2845967710018158E-2</v>
      </c>
      <c r="F28" s="100">
        <v>0.18590962182627499</v>
      </c>
      <c r="G28" s="100">
        <v>5.3845148533582701E-2</v>
      </c>
    </row>
    <row r="29" spans="2:10" x14ac:dyDescent="0.2">
      <c r="B29" s="98">
        <v>22</v>
      </c>
      <c r="C29" s="96" t="s">
        <v>254</v>
      </c>
      <c r="D29" s="100">
        <v>6.6487409174442291E-2</v>
      </c>
      <c r="E29" s="100">
        <v>6.383243203163147E-2</v>
      </c>
      <c r="F29" s="100">
        <v>3.9863094574498999E-2</v>
      </c>
      <c r="G29" s="100">
        <v>6.04278855025768E-2</v>
      </c>
    </row>
    <row r="30" spans="2:10" x14ac:dyDescent="0.2">
      <c r="B30" s="98">
        <v>23</v>
      </c>
      <c r="C30" s="96" t="s">
        <v>254</v>
      </c>
      <c r="D30" s="100">
        <v>9.9477365612983704E-2</v>
      </c>
      <c r="E30" s="100">
        <v>6.6678799688816071E-2</v>
      </c>
      <c r="F30" s="100">
        <v>0.13360403360198</v>
      </c>
      <c r="G30" s="100">
        <v>6.8670265376567799E-2</v>
      </c>
    </row>
    <row r="31" spans="2:10" x14ac:dyDescent="0.2">
      <c r="B31" s="98">
        <v>24</v>
      </c>
      <c r="C31" s="96" t="s">
        <v>254</v>
      </c>
      <c r="D31" s="100">
        <v>0.12080270797014236</v>
      </c>
      <c r="E31" s="100">
        <v>6.8043440580368042E-2</v>
      </c>
      <c r="F31" s="100">
        <v>0.15199251067427799</v>
      </c>
      <c r="G31" s="100">
        <v>7.3980867862701402E-2</v>
      </c>
    </row>
    <row r="32" spans="2:10" x14ac:dyDescent="0.2">
      <c r="B32" s="98">
        <v>25</v>
      </c>
      <c r="C32" s="96" t="s">
        <v>254</v>
      </c>
      <c r="D32" s="100">
        <v>8.6282059550285339E-2</v>
      </c>
      <c r="E32" s="100">
        <v>7.185111939907074E-2</v>
      </c>
      <c r="F32" s="100">
        <v>7.2079965891679504E-2</v>
      </c>
      <c r="G32" s="100">
        <v>5.7718336582183803E-2</v>
      </c>
    </row>
    <row r="33" spans="2:7" x14ac:dyDescent="0.2">
      <c r="B33" s="98">
        <v>26</v>
      </c>
      <c r="C33" s="96" t="s">
        <v>254</v>
      </c>
      <c r="D33" s="100">
        <v>9.0258099138736725E-2</v>
      </c>
      <c r="E33" s="100">
        <v>7.3350995779037476E-2</v>
      </c>
      <c r="F33" s="100">
        <v>9.6399808570868606E-2</v>
      </c>
      <c r="G33" s="100">
        <v>8.5017092525959001E-2</v>
      </c>
    </row>
    <row r="34" spans="2:7" x14ac:dyDescent="0.2">
      <c r="B34" s="98">
        <v>27</v>
      </c>
      <c r="C34" s="96" t="s">
        <v>254</v>
      </c>
      <c r="D34" s="100">
        <v>9.1064043343067169E-2</v>
      </c>
      <c r="E34" s="100">
        <v>7.721468061208725E-2</v>
      </c>
      <c r="F34" s="100">
        <v>6.7776511906877404E-2</v>
      </c>
      <c r="G34" s="100">
        <v>7.4740514159202603E-2</v>
      </c>
    </row>
    <row r="35" spans="2:7" x14ac:dyDescent="0.2">
      <c r="B35" s="98">
        <v>28</v>
      </c>
      <c r="C35" s="96" t="s">
        <v>254</v>
      </c>
      <c r="D35" s="100">
        <v>6.5803326666355133E-2</v>
      </c>
      <c r="E35" s="100">
        <v>8.0189697444438934E-2</v>
      </c>
      <c r="F35" s="100">
        <v>0.111826789763458</v>
      </c>
      <c r="G35" s="100">
        <v>9.3630574643611894E-2</v>
      </c>
    </row>
    <row r="36" spans="2:7" x14ac:dyDescent="0.2">
      <c r="B36" s="98">
        <v>29</v>
      </c>
      <c r="C36" s="96" t="s">
        <v>254</v>
      </c>
      <c r="D36" s="100">
        <v>5.3177528083324432E-2</v>
      </c>
      <c r="E36" s="100">
        <v>8.2161501049995422E-2</v>
      </c>
      <c r="F36" s="100">
        <v>5.4657981281978803E-2</v>
      </c>
      <c r="G36" s="100">
        <v>9.2236794531345395E-2</v>
      </c>
    </row>
    <row r="37" spans="2:7" x14ac:dyDescent="0.2">
      <c r="B37" s="98">
        <v>30</v>
      </c>
      <c r="C37" s="96" t="s">
        <v>254</v>
      </c>
      <c r="D37" s="100">
        <v>8.5131019353866577E-2</v>
      </c>
      <c r="E37" s="100">
        <v>0.10854256153106689</v>
      </c>
      <c r="F37" s="100">
        <v>6.4114379728402601E-2</v>
      </c>
      <c r="G37" s="100">
        <v>7.5110718607902499E-2</v>
      </c>
    </row>
    <row r="38" spans="2:7" x14ac:dyDescent="0.2">
      <c r="B38" s="98">
        <v>31</v>
      </c>
      <c r="C38" s="96" t="s">
        <v>254</v>
      </c>
      <c r="D38" s="100">
        <v>6.3325032591819763E-2</v>
      </c>
      <c r="E38" s="100">
        <v>0.13209350407123566</v>
      </c>
      <c r="F38" s="100">
        <v>6.5502429096784595E-2</v>
      </c>
      <c r="G38" s="100">
        <v>0.15020167827606201</v>
      </c>
    </row>
    <row r="39" spans="2:7" x14ac:dyDescent="0.2">
      <c r="B39" s="98">
        <v>32</v>
      </c>
      <c r="C39" s="96" t="s">
        <v>254</v>
      </c>
      <c r="D39" s="100">
        <v>1.3784791342914104E-2</v>
      </c>
      <c r="E39" s="100">
        <v>0.15564386546611786</v>
      </c>
      <c r="F39" s="100">
        <v>1.1777005883997301E-2</v>
      </c>
      <c r="G39" s="100">
        <v>0.13243678212165799</v>
      </c>
    </row>
    <row r="40" spans="2:7" x14ac:dyDescent="0.2">
      <c r="B40" s="98">
        <v>33</v>
      </c>
      <c r="C40" s="96" t="s">
        <v>254</v>
      </c>
      <c r="D40" s="100">
        <v>5.019388347864151E-2</v>
      </c>
      <c r="E40" s="100">
        <v>0.18716651201248169</v>
      </c>
      <c r="F40" s="100">
        <v>0.11198692838865899</v>
      </c>
      <c r="G40" s="100">
        <v>0.16068699955940199</v>
      </c>
    </row>
    <row r="41" spans="2:7" x14ac:dyDescent="0.2">
      <c r="B41" s="98">
        <v>34</v>
      </c>
      <c r="C41" s="96" t="s">
        <v>255</v>
      </c>
      <c r="D41" s="100">
        <v>8.6736604571342468E-2</v>
      </c>
      <c r="E41" s="100">
        <v>1.94530189037323E-2</v>
      </c>
      <c r="F41" s="100">
        <v>0.10516224986190199</v>
      </c>
      <c r="G41" s="100">
        <v>2.37457230687141E-2</v>
      </c>
    </row>
    <row r="42" spans="2:7" x14ac:dyDescent="0.2">
      <c r="B42" s="98">
        <v>35</v>
      </c>
      <c r="C42" s="96" t="s">
        <v>255</v>
      </c>
      <c r="D42" s="100">
        <v>7.3236815631389618E-2</v>
      </c>
      <c r="E42" s="100">
        <v>2.1944500505924225E-2</v>
      </c>
      <c r="F42" s="100">
        <v>8.3942657910948695E-2</v>
      </c>
      <c r="G42" s="100">
        <v>9.9317934364080394E-3</v>
      </c>
    </row>
    <row r="43" spans="2:7" x14ac:dyDescent="0.2">
      <c r="B43" s="98">
        <v>36</v>
      </c>
      <c r="C43" s="96" t="s">
        <v>255</v>
      </c>
      <c r="D43" s="100">
        <v>6.126897782087326E-2</v>
      </c>
      <c r="E43" s="100">
        <v>2.4900048971176147E-2</v>
      </c>
      <c r="F43" s="100">
        <v>5.2336137969324702E-2</v>
      </c>
      <c r="G43" s="100">
        <v>3.3960402011871303E-2</v>
      </c>
    </row>
    <row r="44" spans="2:7" x14ac:dyDescent="0.2">
      <c r="B44" s="98">
        <v>37</v>
      </c>
      <c r="C44" s="96" t="s">
        <v>255</v>
      </c>
      <c r="D44" s="100">
        <v>4.3657142668962479E-2</v>
      </c>
      <c r="E44" s="100">
        <v>2.6477454230189323E-2</v>
      </c>
      <c r="F44" s="100">
        <v>4.8161722444781202E-2</v>
      </c>
      <c r="G44" s="100">
        <v>2.9023673385381699E-2</v>
      </c>
    </row>
    <row r="45" spans="2:7" x14ac:dyDescent="0.2">
      <c r="B45" s="98">
        <v>38</v>
      </c>
      <c r="C45" s="96" t="s">
        <v>255</v>
      </c>
      <c r="D45" s="100">
        <v>5.415276437997818E-2</v>
      </c>
      <c r="E45" s="100">
        <v>2.8462046757340431E-2</v>
      </c>
      <c r="F45" s="100">
        <v>8.3149234099101604E-2</v>
      </c>
      <c r="G45" s="100">
        <v>4.3451119214296299E-2</v>
      </c>
    </row>
    <row r="46" spans="2:7" x14ac:dyDescent="0.2">
      <c r="B46" s="98">
        <v>39</v>
      </c>
      <c r="C46" s="96" t="s">
        <v>255</v>
      </c>
      <c r="D46" s="100">
        <v>3.6790821701288223E-2</v>
      </c>
      <c r="E46" s="100">
        <v>2.8918355703353882E-2</v>
      </c>
      <c r="F46" s="100">
        <v>3.1533266847267198E-2</v>
      </c>
      <c r="G46" s="100">
        <v>3.1202040612697601E-2</v>
      </c>
    </row>
    <row r="47" spans="2:7" x14ac:dyDescent="0.2">
      <c r="B47" s="98">
        <v>40</v>
      </c>
      <c r="C47" s="96" t="s">
        <v>255</v>
      </c>
      <c r="D47" s="100">
        <v>6.5348908305168152E-2</v>
      </c>
      <c r="E47" s="100">
        <v>2.8924649581313133E-2</v>
      </c>
      <c r="F47" s="100">
        <v>4.4702539390882298E-2</v>
      </c>
      <c r="G47" s="100">
        <v>2.6601500809192699E-2</v>
      </c>
    </row>
    <row r="48" spans="2:7" x14ac:dyDescent="0.2">
      <c r="B48" s="98">
        <v>41</v>
      </c>
      <c r="C48" s="96" t="s">
        <v>255</v>
      </c>
      <c r="D48" s="100">
        <v>6.4664214849472046E-2</v>
      </c>
      <c r="E48" s="100">
        <v>2.8997458517551422E-2</v>
      </c>
      <c r="F48" s="100">
        <v>0.11077336803405401</v>
      </c>
      <c r="G48" s="100">
        <v>2.4973981082439398E-2</v>
      </c>
    </row>
    <row r="49" spans="2:7" x14ac:dyDescent="0.2">
      <c r="B49" s="98">
        <v>42</v>
      </c>
      <c r="C49" s="96" t="s">
        <v>255</v>
      </c>
      <c r="D49" s="100">
        <v>3.6353472620248795E-2</v>
      </c>
      <c r="E49" s="100">
        <v>3.0738865956664085E-2</v>
      </c>
      <c r="F49" s="100">
        <v>4.4166218039618399E-2</v>
      </c>
      <c r="G49" s="100">
        <v>5.7939816266298301E-2</v>
      </c>
    </row>
    <row r="50" spans="2:7" x14ac:dyDescent="0.2">
      <c r="B50" s="98">
        <v>43</v>
      </c>
      <c r="C50" s="96" t="s">
        <v>255</v>
      </c>
      <c r="D50" s="100">
        <v>8.0068826675415039E-2</v>
      </c>
      <c r="E50" s="100">
        <v>3.2950557768344879E-2</v>
      </c>
      <c r="F50" s="100">
        <v>4.5901358709482698E-2</v>
      </c>
      <c r="G50" s="100">
        <v>2.05437038093805E-2</v>
      </c>
    </row>
    <row r="51" spans="2:7" x14ac:dyDescent="0.2">
      <c r="B51" s="98">
        <v>44</v>
      </c>
      <c r="C51" s="96" t="s">
        <v>255</v>
      </c>
      <c r="D51" s="100">
        <v>5.8492116630077362E-2</v>
      </c>
      <c r="E51" s="100">
        <v>3.304898738861084E-2</v>
      </c>
      <c r="F51" s="100">
        <v>4.8455652928783899E-2</v>
      </c>
      <c r="G51" s="100">
        <v>6.1176363378763199E-2</v>
      </c>
    </row>
    <row r="52" spans="2:7" x14ac:dyDescent="0.2">
      <c r="B52" s="98">
        <v>45</v>
      </c>
      <c r="C52" s="96" t="s">
        <v>255</v>
      </c>
      <c r="D52" s="100">
        <v>6.9939404726028442E-2</v>
      </c>
      <c r="E52" s="100">
        <v>3.4050721675157547E-2</v>
      </c>
      <c r="F52" s="100">
        <v>9.6261989795519295E-2</v>
      </c>
      <c r="G52" s="100">
        <v>4.6399537473917001E-2</v>
      </c>
    </row>
    <row r="53" spans="2:7" x14ac:dyDescent="0.2">
      <c r="B53" s="98">
        <v>46</v>
      </c>
      <c r="C53" s="96" t="s">
        <v>255</v>
      </c>
      <c r="D53" s="100">
        <v>4.7909986227750778E-2</v>
      </c>
      <c r="E53" s="100">
        <v>3.5747349262237549E-2</v>
      </c>
      <c r="F53" s="100">
        <v>6.4385347638656207E-2</v>
      </c>
      <c r="G53" s="100">
        <v>6.2803126871585804E-2</v>
      </c>
    </row>
    <row r="54" spans="2:7" x14ac:dyDescent="0.2">
      <c r="B54" s="98">
        <v>47</v>
      </c>
      <c r="C54" s="96" t="s">
        <v>255</v>
      </c>
      <c r="D54" s="100">
        <v>7.0055186748504639E-2</v>
      </c>
      <c r="E54" s="100">
        <v>3.6057271063327789E-2</v>
      </c>
      <c r="F54" s="100">
        <v>8.0405287036929701E-2</v>
      </c>
      <c r="G54" s="100">
        <v>2.30029989033937E-2</v>
      </c>
    </row>
    <row r="55" spans="2:7" x14ac:dyDescent="0.2">
      <c r="B55" s="98">
        <v>48</v>
      </c>
      <c r="C55" s="96" t="s">
        <v>255</v>
      </c>
      <c r="D55" s="100">
        <v>5.1042918115854263E-2</v>
      </c>
      <c r="E55" s="100">
        <v>3.845934197306633E-2</v>
      </c>
      <c r="F55" s="100">
        <v>4.4917542564234698E-2</v>
      </c>
      <c r="G55" s="100">
        <v>3.5641502588987399E-2</v>
      </c>
    </row>
    <row r="56" spans="2:7" x14ac:dyDescent="0.2">
      <c r="B56" s="98">
        <v>49</v>
      </c>
      <c r="C56" s="96" t="s">
        <v>255</v>
      </c>
      <c r="D56" s="100">
        <v>5.4604873061180115E-2</v>
      </c>
      <c r="E56" s="100">
        <v>3.9968308061361313E-2</v>
      </c>
      <c r="F56" s="100">
        <v>4.1810836761770803E-2</v>
      </c>
      <c r="G56" s="100">
        <v>3.3724617213010802E-2</v>
      </c>
    </row>
    <row r="57" spans="2:7" x14ac:dyDescent="0.2">
      <c r="B57" s="98">
        <v>50</v>
      </c>
      <c r="C57" s="96" t="s">
        <v>255</v>
      </c>
      <c r="D57" s="100">
        <v>4.7835581004619598E-2</v>
      </c>
      <c r="E57" s="100">
        <v>4.2248643934726715E-2</v>
      </c>
      <c r="F57" s="100">
        <v>3.9006157880449303E-2</v>
      </c>
      <c r="G57" s="100">
        <v>4.9010951071977601E-2</v>
      </c>
    </row>
    <row r="58" spans="2:7" x14ac:dyDescent="0.2">
      <c r="B58" s="98">
        <v>51</v>
      </c>
      <c r="C58" s="96" t="s">
        <v>255</v>
      </c>
      <c r="D58" s="100">
        <v>7.566428929567337E-2</v>
      </c>
      <c r="E58" s="100">
        <v>4.4348880648612976E-2</v>
      </c>
      <c r="F58" s="100">
        <v>4.8153157602015897E-2</v>
      </c>
      <c r="G58" s="100">
        <v>4.38439548015594E-2</v>
      </c>
    </row>
    <row r="59" spans="2:7" x14ac:dyDescent="0.2">
      <c r="B59" s="98">
        <v>52</v>
      </c>
      <c r="C59" s="96" t="s">
        <v>255</v>
      </c>
      <c r="D59" s="100">
        <v>0.10302606970071793</v>
      </c>
      <c r="E59" s="100">
        <v>4.5177947729825974E-2</v>
      </c>
      <c r="F59" s="100">
        <v>0.15736097600702001</v>
      </c>
      <c r="G59" s="100">
        <v>7.8247725963592502E-2</v>
      </c>
    </row>
    <row r="60" spans="2:7" x14ac:dyDescent="0.2">
      <c r="B60" s="98">
        <v>53</v>
      </c>
      <c r="C60" s="96" t="s">
        <v>255</v>
      </c>
      <c r="D60" s="100">
        <v>7.2054862976074219E-2</v>
      </c>
      <c r="E60" s="100">
        <v>4.5646514743566513E-2</v>
      </c>
      <c r="F60" s="100">
        <v>6.5072058119591505E-2</v>
      </c>
      <c r="G60" s="100">
        <v>2.04514302313328E-2</v>
      </c>
    </row>
    <row r="61" spans="2:7" x14ac:dyDescent="0.2">
      <c r="B61" s="98">
        <v>54</v>
      </c>
      <c r="C61" s="96" t="s">
        <v>255</v>
      </c>
      <c r="D61" s="100">
        <v>0.15586297214031219</v>
      </c>
      <c r="E61" s="100">
        <v>4.8641085624694824E-2</v>
      </c>
      <c r="F61" s="100">
        <v>0.16976207974311699</v>
      </c>
      <c r="G61" s="100">
        <v>2.94726435095072E-2</v>
      </c>
    </row>
    <row r="62" spans="2:7" x14ac:dyDescent="0.2">
      <c r="B62" s="98">
        <v>55</v>
      </c>
      <c r="C62" s="96" t="s">
        <v>255</v>
      </c>
      <c r="D62" s="100">
        <v>6.5949603915214539E-2</v>
      </c>
      <c r="E62" s="100">
        <v>4.9738574773073196E-2</v>
      </c>
      <c r="F62" s="100">
        <v>3.6980763145641998E-2</v>
      </c>
      <c r="G62" s="100">
        <v>5.1412444561719901E-2</v>
      </c>
    </row>
    <row r="63" spans="2:7" x14ac:dyDescent="0.2">
      <c r="B63" s="98">
        <v>56</v>
      </c>
      <c r="C63" s="96" t="s">
        <v>255</v>
      </c>
      <c r="D63" s="100">
        <v>8.2012712955474854E-2</v>
      </c>
      <c r="E63" s="100">
        <v>5.6652594357728958E-2</v>
      </c>
      <c r="F63" s="100">
        <v>8.9850307610375005E-2</v>
      </c>
      <c r="G63" s="100">
        <v>5.8702044188976302E-2</v>
      </c>
    </row>
    <row r="64" spans="2:7" x14ac:dyDescent="0.2">
      <c r="B64" s="98">
        <v>57</v>
      </c>
      <c r="C64" s="96" t="s">
        <v>255</v>
      </c>
      <c r="D64" s="100">
        <v>7.009095698595047E-2</v>
      </c>
      <c r="E64" s="100">
        <v>5.8594707399606705E-2</v>
      </c>
      <c r="F64" s="100">
        <v>5.7067018087584201E-2</v>
      </c>
      <c r="G64" s="100">
        <v>6.4282074570655795E-2</v>
      </c>
    </row>
    <row r="65" spans="2:7" x14ac:dyDescent="0.2">
      <c r="B65" s="98">
        <v>58</v>
      </c>
      <c r="C65" s="96" t="s">
        <v>255</v>
      </c>
      <c r="D65" s="100">
        <v>4.2627133429050446E-2</v>
      </c>
      <c r="E65" s="100">
        <v>5.9932183474302292E-2</v>
      </c>
      <c r="F65" s="100">
        <v>3.8367209487503898E-2</v>
      </c>
      <c r="G65" s="100">
        <v>7.2029992938041701E-2</v>
      </c>
    </row>
    <row r="66" spans="2:7" x14ac:dyDescent="0.2">
      <c r="B66" s="98">
        <v>59</v>
      </c>
      <c r="C66" s="96" t="s">
        <v>255</v>
      </c>
      <c r="D66" s="100">
        <v>8.2265898585319519E-2</v>
      </c>
      <c r="E66" s="100">
        <v>6.1856925487518311E-2</v>
      </c>
      <c r="F66" s="100">
        <v>5.5769344281120799E-2</v>
      </c>
      <c r="G66" s="100">
        <v>5.7058915495872498E-2</v>
      </c>
    </row>
    <row r="67" spans="2:7" x14ac:dyDescent="0.2">
      <c r="B67" s="98">
        <v>60</v>
      </c>
      <c r="C67" s="96" t="s">
        <v>255</v>
      </c>
      <c r="D67" s="100">
        <v>0.11655515432357788</v>
      </c>
      <c r="E67" s="100">
        <v>6.2258001416921616E-2</v>
      </c>
      <c r="F67" s="100">
        <v>0.10083607798642701</v>
      </c>
      <c r="G67" s="100">
        <v>0.116581417620182</v>
      </c>
    </row>
    <row r="68" spans="2:7" x14ac:dyDescent="0.2">
      <c r="B68" s="98">
        <v>61</v>
      </c>
      <c r="C68" s="96" t="s">
        <v>255</v>
      </c>
      <c r="D68" s="100">
        <v>0.11106564849615097</v>
      </c>
      <c r="E68" s="100">
        <v>6.2748871743679047E-2</v>
      </c>
      <c r="F68" s="100">
        <v>7.8186501710594505E-2</v>
      </c>
      <c r="G68" s="100">
        <v>5.6332603096962003E-2</v>
      </c>
    </row>
    <row r="69" spans="2:7" x14ac:dyDescent="0.2">
      <c r="B69" s="98">
        <v>62</v>
      </c>
      <c r="C69" s="96" t="s">
        <v>255</v>
      </c>
      <c r="D69" s="100">
        <v>0.10204945504665375</v>
      </c>
      <c r="E69" s="100">
        <v>6.5015040338039398E-2</v>
      </c>
      <c r="F69" s="100">
        <v>9.7965175973053903E-2</v>
      </c>
      <c r="G69" s="100">
        <v>7.3461681604385404E-2</v>
      </c>
    </row>
    <row r="70" spans="2:7" x14ac:dyDescent="0.2">
      <c r="B70" s="98">
        <v>63</v>
      </c>
      <c r="C70" s="96" t="s">
        <v>255</v>
      </c>
      <c r="D70" s="100">
        <v>6.0928449034690857E-2</v>
      </c>
      <c r="E70" s="100">
        <v>6.5963022410869598E-2</v>
      </c>
      <c r="F70" s="100">
        <v>5.4284108704178401E-2</v>
      </c>
      <c r="G70" s="100">
        <v>0.145833894610405</v>
      </c>
    </row>
    <row r="71" spans="2:7" x14ac:dyDescent="0.2">
      <c r="B71" s="98">
        <v>64</v>
      </c>
      <c r="C71" s="96" t="s">
        <v>255</v>
      </c>
      <c r="D71" s="100">
        <v>0.12481600046157837</v>
      </c>
      <c r="E71" s="100">
        <v>7.2360686957836151E-2</v>
      </c>
      <c r="F71" s="100">
        <v>8.7268741429308405E-2</v>
      </c>
      <c r="G71" s="100">
        <v>7.6599247753620106E-2</v>
      </c>
    </row>
    <row r="72" spans="2:7" x14ac:dyDescent="0.2">
      <c r="B72" s="98">
        <v>65</v>
      </c>
      <c r="C72" s="96" t="s">
        <v>255</v>
      </c>
      <c r="D72" s="100">
        <v>0.10444430261850357</v>
      </c>
      <c r="E72" s="100">
        <v>7.5047433376312256E-2</v>
      </c>
      <c r="F72" s="100">
        <v>7.7380159069942001E-2</v>
      </c>
      <c r="G72" s="100">
        <v>7.3923721909522996E-2</v>
      </c>
    </row>
    <row r="73" spans="2:7" x14ac:dyDescent="0.2">
      <c r="B73" s="98">
        <v>66</v>
      </c>
      <c r="C73" s="96" t="s">
        <v>255</v>
      </c>
      <c r="D73" s="100">
        <v>6.5999820828437805E-2</v>
      </c>
      <c r="E73" s="100">
        <v>7.5232677161693573E-2</v>
      </c>
      <c r="F73" s="100">
        <v>6.7685731937103893E-2</v>
      </c>
      <c r="G73" s="100">
        <v>5.0144214183092103E-2</v>
      </c>
    </row>
    <row r="74" spans="2:7" x14ac:dyDescent="0.2">
      <c r="B74" s="98">
        <v>67</v>
      </c>
      <c r="C74" s="96" t="s">
        <v>255</v>
      </c>
      <c r="D74" s="100">
        <v>8.6291566491127014E-2</v>
      </c>
      <c r="E74" s="100">
        <v>7.5371317565441132E-2</v>
      </c>
      <c r="F74" s="100">
        <v>6.0033759808268403E-2</v>
      </c>
      <c r="G74" s="100">
        <v>3.7774819880724002E-2</v>
      </c>
    </row>
    <row r="75" spans="2:7" x14ac:dyDescent="0.2">
      <c r="B75" s="98">
        <v>68</v>
      </c>
      <c r="C75" s="96" t="s">
        <v>255</v>
      </c>
      <c r="D75" s="100">
        <v>9.8759785294532776E-2</v>
      </c>
      <c r="E75" s="100">
        <v>9.3992382287979126E-2</v>
      </c>
      <c r="F75" s="100">
        <v>5.3775542884483697E-2</v>
      </c>
      <c r="G75" s="100">
        <v>6.9980107247829396E-2</v>
      </c>
    </row>
    <row r="76" spans="2:7" x14ac:dyDescent="0.2">
      <c r="B76" s="98">
        <v>69</v>
      </c>
      <c r="C76" s="96" t="s">
        <v>255</v>
      </c>
      <c r="D76" s="100">
        <v>7.9748578369617462E-2</v>
      </c>
      <c r="E76" s="100">
        <v>0.13221216201782227</v>
      </c>
      <c r="F76" s="100">
        <v>6.7596031536674706E-2</v>
      </c>
      <c r="G76" s="100">
        <v>2.28376928716898E-2</v>
      </c>
    </row>
    <row r="77" spans="2:7" x14ac:dyDescent="0.2">
      <c r="B77" s="98">
        <v>70</v>
      </c>
      <c r="C77" s="96" t="s">
        <v>252</v>
      </c>
      <c r="D77" s="100">
        <v>6.9110274314880371E-2</v>
      </c>
      <c r="E77" s="100">
        <v>5.6559685617685318E-3</v>
      </c>
      <c r="F77" s="100">
        <v>9.5379965914107398E-2</v>
      </c>
      <c r="G77" s="100">
        <v>6.0620359145104902E-3</v>
      </c>
    </row>
    <row r="78" spans="2:7" x14ac:dyDescent="0.2">
      <c r="B78" s="98">
        <v>71</v>
      </c>
      <c r="C78" s="96" t="s">
        <v>252</v>
      </c>
      <c r="D78" s="100">
        <v>5.1344044506549835E-2</v>
      </c>
      <c r="E78" s="100">
        <v>7.3126945644617081E-3</v>
      </c>
      <c r="F78" s="100">
        <v>4.7234040810100603E-2</v>
      </c>
      <c r="G78" s="100">
        <v>9.3587199226021801E-3</v>
      </c>
    </row>
    <row r="79" spans="2:7" x14ac:dyDescent="0.2">
      <c r="B79" s="98">
        <v>72</v>
      </c>
      <c r="C79" s="96" t="s">
        <v>252</v>
      </c>
      <c r="D79" s="100">
        <v>5.7417023926973343E-2</v>
      </c>
      <c r="E79" s="100">
        <v>8.9613357558846474E-3</v>
      </c>
      <c r="F79" s="100">
        <v>0.100394187614278</v>
      </c>
      <c r="G79" s="100">
        <v>1.6498256474733401E-2</v>
      </c>
    </row>
    <row r="80" spans="2:7" x14ac:dyDescent="0.2">
      <c r="B80" s="98">
        <v>73</v>
      </c>
      <c r="C80" s="96" t="s">
        <v>252</v>
      </c>
      <c r="D80" s="100">
        <v>7.1682743728160858E-2</v>
      </c>
      <c r="E80" s="100">
        <v>9.8786158487200737E-3</v>
      </c>
      <c r="F80" s="100">
        <v>0.104346587674713</v>
      </c>
      <c r="G80" s="100">
        <v>8.3097405731677992E-3</v>
      </c>
    </row>
    <row r="81" spans="2:7" x14ac:dyDescent="0.2">
      <c r="B81" s="98">
        <v>74</v>
      </c>
      <c r="C81" s="96" t="s">
        <v>252</v>
      </c>
      <c r="D81" s="100">
        <v>9.3871548771858215E-2</v>
      </c>
      <c r="E81" s="100">
        <v>1.0386409237980843E-2</v>
      </c>
      <c r="F81" s="100">
        <v>8.8447012208060005E-2</v>
      </c>
      <c r="G81" s="100">
        <v>7.2484100237488703E-3</v>
      </c>
    </row>
    <row r="82" spans="2:7" x14ac:dyDescent="0.2">
      <c r="B82" s="98">
        <v>75</v>
      </c>
      <c r="C82" s="96" t="s">
        <v>252</v>
      </c>
      <c r="D82" s="100">
        <v>6.7824818193912506E-2</v>
      </c>
      <c r="E82" s="100">
        <v>1.1644558049738407E-2</v>
      </c>
      <c r="F82" s="100">
        <v>5.2943574005711203E-2</v>
      </c>
      <c r="G82" s="100">
        <v>1.1849443428218399E-2</v>
      </c>
    </row>
    <row r="83" spans="2:7" x14ac:dyDescent="0.2">
      <c r="B83" s="98">
        <v>76</v>
      </c>
      <c r="C83" s="96" t="s">
        <v>252</v>
      </c>
      <c r="D83" s="100">
        <v>8.1462778151035309E-2</v>
      </c>
      <c r="E83" s="100">
        <v>1.3449439778923988E-2</v>
      </c>
      <c r="F83" s="100">
        <v>5.2023166875225499E-2</v>
      </c>
      <c r="G83" s="100">
        <v>5.0231418572366203E-3</v>
      </c>
    </row>
    <row r="84" spans="2:7" x14ac:dyDescent="0.2">
      <c r="B84" s="98">
        <v>77</v>
      </c>
      <c r="C84" s="96" t="s">
        <v>252</v>
      </c>
      <c r="D84" s="100">
        <v>7.1778833866119385E-2</v>
      </c>
      <c r="E84" s="100">
        <v>1.3746517710387707E-2</v>
      </c>
      <c r="F84" s="100">
        <v>0.13623984184670301</v>
      </c>
      <c r="G84" s="100">
        <v>2.5054331868886899E-2</v>
      </c>
    </row>
    <row r="85" spans="2:7" x14ac:dyDescent="0.2">
      <c r="B85" s="98">
        <v>78</v>
      </c>
      <c r="C85" s="96" t="s">
        <v>252</v>
      </c>
      <c r="D85" s="100">
        <v>8.9151427149772644E-2</v>
      </c>
      <c r="E85" s="100">
        <v>1.472488883882761E-2</v>
      </c>
      <c r="F85" s="100">
        <v>4.4295091043435E-2</v>
      </c>
      <c r="G85" s="100">
        <v>9.2779211699962599E-3</v>
      </c>
    </row>
    <row r="86" spans="2:7" x14ac:dyDescent="0.2">
      <c r="B86" s="98">
        <v>79</v>
      </c>
      <c r="C86" s="96" t="s">
        <v>252</v>
      </c>
      <c r="D86" s="100">
        <v>5.5210955440998077E-2</v>
      </c>
      <c r="E86" s="100">
        <v>1.5573865734040737E-2</v>
      </c>
      <c r="F86" s="100">
        <v>6.8764684022724204E-2</v>
      </c>
      <c r="G86" s="100">
        <v>2.1080709993839299E-2</v>
      </c>
    </row>
    <row r="87" spans="2:7" x14ac:dyDescent="0.2">
      <c r="B87" s="98">
        <v>80</v>
      </c>
      <c r="C87" s="96" t="s">
        <v>252</v>
      </c>
      <c r="D87" s="100">
        <v>8.141404390335083E-2</v>
      </c>
      <c r="E87" s="100">
        <v>1.6112221404910088E-2</v>
      </c>
      <c r="F87" s="100">
        <v>8.0432132105989401E-2</v>
      </c>
      <c r="G87" s="100">
        <v>1.50025198236108E-2</v>
      </c>
    </row>
    <row r="88" spans="2:7" x14ac:dyDescent="0.2">
      <c r="B88" s="98">
        <v>81</v>
      </c>
      <c r="C88" s="96" t="s">
        <v>252</v>
      </c>
      <c r="D88" s="100">
        <v>7.6842427253723145E-2</v>
      </c>
      <c r="E88" s="100">
        <v>1.633816584944725E-2</v>
      </c>
      <c r="F88" s="100">
        <v>6.0630789531966399E-2</v>
      </c>
      <c r="G88" s="100">
        <v>1.2667446397244901E-2</v>
      </c>
    </row>
    <row r="89" spans="2:7" x14ac:dyDescent="0.2">
      <c r="B89" s="98">
        <v>82</v>
      </c>
      <c r="C89" s="96" t="s">
        <v>252</v>
      </c>
      <c r="D89" s="100">
        <v>6.4046107232570648E-2</v>
      </c>
      <c r="E89" s="100">
        <v>1.7527500167489052E-2</v>
      </c>
      <c r="F89" s="100">
        <v>8.3238045807660796E-2</v>
      </c>
      <c r="G89" s="100">
        <v>9.9042616784572601E-3</v>
      </c>
    </row>
    <row r="90" spans="2:7" x14ac:dyDescent="0.2">
      <c r="B90" s="98">
        <v>83</v>
      </c>
      <c r="C90" s="96" t="s">
        <v>252</v>
      </c>
      <c r="D90" s="100">
        <v>8.062097430229187E-2</v>
      </c>
      <c r="E90" s="100">
        <v>1.7569195479154587E-2</v>
      </c>
      <c r="F90" s="100">
        <v>0.10882532157314299</v>
      </c>
      <c r="G90" s="100">
        <v>1.5014498494565501E-2</v>
      </c>
    </row>
    <row r="91" spans="2:7" x14ac:dyDescent="0.2">
      <c r="B91" s="98">
        <v>84</v>
      </c>
      <c r="C91" s="96" t="s">
        <v>252</v>
      </c>
      <c r="D91" s="100">
        <v>9.9822342395782471E-2</v>
      </c>
      <c r="E91" s="100">
        <v>1.7634415999054909E-2</v>
      </c>
      <c r="F91" s="100">
        <v>4.7581110782715402E-2</v>
      </c>
      <c r="G91" s="100">
        <v>1.18572013452649E-2</v>
      </c>
    </row>
    <row r="92" spans="2:7" x14ac:dyDescent="0.2">
      <c r="B92" s="98">
        <v>85</v>
      </c>
      <c r="C92" s="96" t="s">
        <v>252</v>
      </c>
      <c r="D92" s="100">
        <v>7.9797372221946716E-2</v>
      </c>
      <c r="E92" s="100">
        <v>1.8069839105010033E-2</v>
      </c>
      <c r="F92" s="100">
        <v>8.69225218060896E-2</v>
      </c>
      <c r="G92" s="100">
        <v>1.6918025910854301E-2</v>
      </c>
    </row>
    <row r="93" spans="2:7" x14ac:dyDescent="0.2">
      <c r="B93" s="98">
        <v>86</v>
      </c>
      <c r="C93" s="96" t="s">
        <v>252</v>
      </c>
      <c r="D93" s="100">
        <v>9.3784332275390625E-2</v>
      </c>
      <c r="E93" s="100">
        <v>1.8095524981617928E-2</v>
      </c>
      <c r="F93" s="100">
        <v>9.2588840101564193E-2</v>
      </c>
      <c r="G93" s="100">
        <v>9.3402620404958708E-3</v>
      </c>
    </row>
    <row r="94" spans="2:7" x14ac:dyDescent="0.2">
      <c r="B94" s="98">
        <v>87</v>
      </c>
      <c r="C94" s="96" t="s">
        <v>252</v>
      </c>
      <c r="D94" s="100">
        <v>0.18324099481105804</v>
      </c>
      <c r="E94" s="100">
        <v>1.8266502767801285E-2</v>
      </c>
      <c r="F94" s="100">
        <v>8.7017817563144306E-2</v>
      </c>
      <c r="G94" s="100">
        <v>8.3977803587913496E-3</v>
      </c>
    </row>
    <row r="95" spans="2:7" x14ac:dyDescent="0.2">
      <c r="B95" s="98">
        <v>88</v>
      </c>
      <c r="C95" s="96" t="s">
        <v>252</v>
      </c>
      <c r="D95" s="100">
        <v>7.802543044090271E-2</v>
      </c>
      <c r="E95" s="100">
        <v>1.8344994634389877E-2</v>
      </c>
      <c r="F95" s="100">
        <v>9.1650776412055004E-2</v>
      </c>
      <c r="G95" s="100">
        <v>1.85383800417185E-2</v>
      </c>
    </row>
    <row r="96" spans="2:7" x14ac:dyDescent="0.2">
      <c r="B96" s="98">
        <v>89</v>
      </c>
      <c r="C96" s="96" t="s">
        <v>252</v>
      </c>
      <c r="D96" s="100">
        <v>9.6609540283679962E-2</v>
      </c>
      <c r="E96" s="100">
        <v>1.8510082736611366E-2</v>
      </c>
      <c r="F96" s="100">
        <v>9.9741896996413906E-2</v>
      </c>
      <c r="G96" s="100">
        <v>1.90641991794109E-2</v>
      </c>
    </row>
    <row r="97" spans="2:7" x14ac:dyDescent="0.2">
      <c r="B97" s="98">
        <v>90</v>
      </c>
      <c r="C97" s="96" t="s">
        <v>252</v>
      </c>
      <c r="D97" s="100">
        <v>0.13892170786857605</v>
      </c>
      <c r="E97" s="100">
        <v>1.9188771024346352E-2</v>
      </c>
      <c r="F97" s="100">
        <v>0.121953717216379</v>
      </c>
      <c r="G97" s="100">
        <v>1.5184016898274399E-2</v>
      </c>
    </row>
    <row r="98" spans="2:7" x14ac:dyDescent="0.2">
      <c r="B98" s="98">
        <v>91</v>
      </c>
      <c r="C98" s="96" t="s">
        <v>252</v>
      </c>
      <c r="D98" s="100">
        <v>7.106037437915802E-2</v>
      </c>
      <c r="E98" s="100">
        <v>1.932884007692337E-2</v>
      </c>
      <c r="F98" s="100">
        <v>7.3862027271126701E-2</v>
      </c>
      <c r="G98" s="100">
        <v>2.41720397025347E-2</v>
      </c>
    </row>
    <row r="99" spans="2:7" x14ac:dyDescent="0.2">
      <c r="B99" s="98">
        <v>92</v>
      </c>
      <c r="C99" s="96" t="s">
        <v>252</v>
      </c>
      <c r="D99" s="100">
        <v>8.1575438380241394E-2</v>
      </c>
      <c r="E99" s="100">
        <v>2.0599042996764183E-2</v>
      </c>
      <c r="F99" s="100">
        <v>8.1988816060311998E-2</v>
      </c>
      <c r="G99" s="100">
        <v>3.1045548617839799E-2</v>
      </c>
    </row>
    <row r="100" spans="2:7" x14ac:dyDescent="0.2">
      <c r="B100" s="98">
        <v>93</v>
      </c>
      <c r="C100" s="96" t="s">
        <v>252</v>
      </c>
      <c r="D100" s="100">
        <v>7.5855031609535217E-2</v>
      </c>
      <c r="E100" s="100">
        <v>2.4873143061995506E-2</v>
      </c>
      <c r="F100" s="100">
        <v>6.1813078077709901E-2</v>
      </c>
      <c r="G100" s="100">
        <v>3.4005161374807399E-2</v>
      </c>
    </row>
    <row r="101" spans="2:7" x14ac:dyDescent="0.2">
      <c r="B101" s="98">
        <v>94</v>
      </c>
      <c r="C101" s="96" t="s">
        <v>252</v>
      </c>
      <c r="D101" s="100">
        <v>9.9849537014961243E-2</v>
      </c>
      <c r="E101" s="100">
        <v>2.9136309400200844E-2</v>
      </c>
      <c r="F101" s="100">
        <v>5.9615647023322803E-2</v>
      </c>
      <c r="G101" s="100">
        <v>2.4426473304629302E-2</v>
      </c>
    </row>
    <row r="102" spans="2:7" x14ac:dyDescent="0.2">
      <c r="B102" s="98">
        <v>95</v>
      </c>
      <c r="C102" s="96" t="s">
        <v>253</v>
      </c>
      <c r="D102" s="100">
        <v>0.13307556509971619</v>
      </c>
      <c r="E102" s="100">
        <v>1.9408462569117546E-2</v>
      </c>
      <c r="F102" s="100">
        <v>9.3738253049709105E-2</v>
      </c>
      <c r="G102" s="100">
        <v>2.3995321244001399E-2</v>
      </c>
    </row>
    <row r="103" spans="2:7" x14ac:dyDescent="0.2">
      <c r="B103" s="98">
        <v>96</v>
      </c>
      <c r="C103" s="96" t="s">
        <v>253</v>
      </c>
      <c r="D103" s="100">
        <v>1.8784195184707642E-2</v>
      </c>
      <c r="E103" s="100">
        <v>2.4316109716892242E-2</v>
      </c>
      <c r="F103" s="100">
        <v>3.7101691979405403E-2</v>
      </c>
      <c r="G103" s="100">
        <v>4.3070014566183097E-2</v>
      </c>
    </row>
    <row r="104" spans="2:7" x14ac:dyDescent="0.2">
      <c r="B104" s="98">
        <v>97</v>
      </c>
      <c r="C104" s="96" t="s">
        <v>253</v>
      </c>
      <c r="D104" s="100">
        <v>0.11076564341783524</v>
      </c>
      <c r="E104" s="100">
        <v>2.8177224099636078E-2</v>
      </c>
      <c r="F104" s="100">
        <v>8.4739689506355798E-2</v>
      </c>
      <c r="G104" s="100">
        <v>2.1679097786545799E-2</v>
      </c>
    </row>
    <row r="105" spans="2:7" x14ac:dyDescent="0.2">
      <c r="B105" s="98">
        <v>98</v>
      </c>
      <c r="C105" s="96" t="s">
        <v>253</v>
      </c>
      <c r="D105" s="100">
        <v>5.0891298800706863E-2</v>
      </c>
      <c r="E105" s="100">
        <v>3.4882910549640656E-2</v>
      </c>
      <c r="F105" s="100">
        <v>2.7004560362580199E-2</v>
      </c>
      <c r="G105" s="100">
        <v>2.7725739404559101E-2</v>
      </c>
    </row>
    <row r="106" spans="2:7" x14ac:dyDescent="0.2">
      <c r="B106" s="98">
        <v>99</v>
      </c>
      <c r="C106" s="96" t="s">
        <v>253</v>
      </c>
      <c r="D106" s="100">
        <v>4.2951840907335281E-2</v>
      </c>
      <c r="E106" s="100">
        <v>3.8149353116750717E-2</v>
      </c>
      <c r="F106" s="100">
        <v>6.20171734135904E-2</v>
      </c>
      <c r="G106" s="100">
        <v>6.2808297574520097E-2</v>
      </c>
    </row>
    <row r="107" spans="2:7" x14ac:dyDescent="0.2">
      <c r="B107" s="98">
        <v>100</v>
      </c>
      <c r="C107" s="96" t="s">
        <v>253</v>
      </c>
      <c r="D107" s="100">
        <v>7.4469007551670074E-2</v>
      </c>
      <c r="E107" s="100">
        <v>3.937237337231636E-2</v>
      </c>
      <c r="F107" s="100">
        <v>5.7448772355344298E-2</v>
      </c>
      <c r="G107" s="100">
        <v>2.8236269950866699E-2</v>
      </c>
    </row>
    <row r="108" spans="2:7" x14ac:dyDescent="0.2">
      <c r="B108" s="98">
        <v>101</v>
      </c>
      <c r="C108" s="96" t="s">
        <v>253</v>
      </c>
      <c r="D108" s="100">
        <v>1.2130402028560638E-2</v>
      </c>
      <c r="E108" s="100">
        <v>4.3447833508253098E-2</v>
      </c>
      <c r="F108" s="100">
        <v>3.7991584143346899E-2</v>
      </c>
      <c r="G108" s="100">
        <v>9.6227757632732405E-2</v>
      </c>
    </row>
    <row r="109" spans="2:7" x14ac:dyDescent="0.2">
      <c r="B109" s="98">
        <v>102</v>
      </c>
      <c r="C109" s="96" t="s">
        <v>253</v>
      </c>
      <c r="D109" s="100">
        <v>7.1168676018714905E-2</v>
      </c>
      <c r="E109" s="100">
        <v>4.3505508452653885E-2</v>
      </c>
      <c r="F109" s="100">
        <v>4.3891008953003997E-2</v>
      </c>
      <c r="G109" s="100">
        <v>5.7756621390581103E-2</v>
      </c>
    </row>
    <row r="110" spans="2:7" x14ac:dyDescent="0.2">
      <c r="B110" s="98">
        <v>103</v>
      </c>
      <c r="C110" s="96" t="s">
        <v>253</v>
      </c>
      <c r="D110" s="100">
        <v>8.6942434310913086E-2</v>
      </c>
      <c r="E110" s="100">
        <v>4.4443245977163315E-2</v>
      </c>
      <c r="F110" s="100">
        <v>6.1002067593109902E-2</v>
      </c>
      <c r="G110" s="100">
        <v>6.3548728823661804E-2</v>
      </c>
    </row>
    <row r="111" spans="2:7" x14ac:dyDescent="0.2">
      <c r="B111" s="98">
        <v>104</v>
      </c>
      <c r="C111" s="96" t="s">
        <v>253</v>
      </c>
      <c r="D111" s="100">
        <v>2.0632162690162659E-2</v>
      </c>
      <c r="E111" s="100">
        <v>4.4522035866975784E-2</v>
      </c>
      <c r="F111" s="100">
        <v>1.5315346659044399E-2</v>
      </c>
      <c r="G111" s="100">
        <v>3.2339807599782902E-2</v>
      </c>
    </row>
    <row r="112" spans="2:7" x14ac:dyDescent="0.2">
      <c r="B112" s="98">
        <v>105</v>
      </c>
      <c r="C112" s="96" t="s">
        <v>253</v>
      </c>
      <c r="D112" s="100">
        <v>7.6697811484336853E-2</v>
      </c>
      <c r="E112" s="100">
        <v>4.5785784721374512E-2</v>
      </c>
      <c r="F112" s="100">
        <v>6.7227534013444001E-2</v>
      </c>
      <c r="G112" s="100">
        <v>2.99583822488785E-2</v>
      </c>
    </row>
    <row r="113" spans="2:7" x14ac:dyDescent="0.2">
      <c r="B113" s="98">
        <v>106</v>
      </c>
      <c r="C113" s="96" t="s">
        <v>253</v>
      </c>
      <c r="D113" s="100">
        <v>6.8050667643547058E-2</v>
      </c>
      <c r="E113" s="100">
        <v>4.5953553169965744E-2</v>
      </c>
      <c r="F113" s="100">
        <v>0.13750034851729201</v>
      </c>
      <c r="G113" s="100">
        <v>8.8477276265621199E-2</v>
      </c>
    </row>
    <row r="114" spans="2:7" x14ac:dyDescent="0.2">
      <c r="B114" s="98">
        <v>107</v>
      </c>
      <c r="C114" s="96" t="s">
        <v>253</v>
      </c>
      <c r="D114" s="100">
        <v>6.5545469522476196E-2</v>
      </c>
      <c r="E114" s="100">
        <v>4.6465266495943069E-2</v>
      </c>
      <c r="F114" s="100">
        <v>4.5262884311418103E-2</v>
      </c>
      <c r="G114" s="100">
        <v>6.7516520619392395E-2</v>
      </c>
    </row>
    <row r="115" spans="2:7" x14ac:dyDescent="0.2">
      <c r="B115" s="98">
        <v>108</v>
      </c>
      <c r="C115" s="96" t="s">
        <v>253</v>
      </c>
      <c r="D115" s="100">
        <v>4.817664623260498E-2</v>
      </c>
      <c r="E115" s="100">
        <v>4.6912752091884613E-2</v>
      </c>
      <c r="F115" s="100">
        <v>7.4293200338043194E-2</v>
      </c>
      <c r="G115" s="100">
        <v>8.2687743008136694E-2</v>
      </c>
    </row>
    <row r="116" spans="2:7" x14ac:dyDescent="0.2">
      <c r="B116" s="98">
        <v>109</v>
      </c>
      <c r="C116" s="96" t="s">
        <v>253</v>
      </c>
      <c r="D116" s="100">
        <v>7.0627555251121521E-2</v>
      </c>
      <c r="E116" s="100">
        <v>4.7714043408632278E-2</v>
      </c>
      <c r="F116" s="100">
        <v>4.9448888029855802E-2</v>
      </c>
      <c r="G116" s="100">
        <v>4.2630627751350403E-2</v>
      </c>
    </row>
    <row r="117" spans="2:7" x14ac:dyDescent="0.2">
      <c r="B117" s="98">
        <v>110</v>
      </c>
      <c r="C117" s="96" t="s">
        <v>253</v>
      </c>
      <c r="D117" s="100">
        <v>2.9659705236554146E-2</v>
      </c>
      <c r="E117" s="100">
        <v>5.0400994718074799E-2</v>
      </c>
      <c r="F117" s="100">
        <v>2.6673574262794899E-2</v>
      </c>
      <c r="G117" s="100">
        <v>4.862005636096E-2</v>
      </c>
    </row>
    <row r="118" spans="2:7" x14ac:dyDescent="0.2">
      <c r="B118" s="98">
        <v>111</v>
      </c>
      <c r="C118" s="96" t="s">
        <v>253</v>
      </c>
      <c r="D118" s="100">
        <v>9.5775559544563293E-2</v>
      </c>
      <c r="E118" s="100">
        <v>5.2456196397542953E-2</v>
      </c>
      <c r="F118" s="100">
        <v>0.145232678741124</v>
      </c>
      <c r="G118" s="100">
        <v>3.5255074501037598E-2</v>
      </c>
    </row>
    <row r="119" spans="2:7" x14ac:dyDescent="0.2">
      <c r="B119" s="98">
        <v>112</v>
      </c>
      <c r="C119" s="96" t="s">
        <v>253</v>
      </c>
      <c r="D119" s="100">
        <v>7.5170574709773064E-3</v>
      </c>
      <c r="E119" s="100">
        <v>5.2735049277544022E-2</v>
      </c>
      <c r="F119" s="100">
        <v>1.7835897242414901E-2</v>
      </c>
      <c r="G119" s="100">
        <v>0.111111037433147</v>
      </c>
    </row>
    <row r="120" spans="2:7" x14ac:dyDescent="0.2">
      <c r="B120" s="98">
        <v>113</v>
      </c>
      <c r="C120" s="96" t="s">
        <v>253</v>
      </c>
      <c r="D120" s="100">
        <v>3.3867407590150833E-2</v>
      </c>
      <c r="E120" s="100">
        <v>5.4112590849399567E-2</v>
      </c>
      <c r="F120" s="100">
        <v>5.8796795459040499E-2</v>
      </c>
      <c r="G120" s="100">
        <v>6.7903704941272694E-2</v>
      </c>
    </row>
    <row r="121" spans="2:7" x14ac:dyDescent="0.2">
      <c r="B121" s="98">
        <v>114</v>
      </c>
      <c r="C121" s="96" t="s">
        <v>253</v>
      </c>
      <c r="D121" s="100">
        <v>1.0377301834523678E-2</v>
      </c>
      <c r="E121" s="100">
        <v>5.4285887628793716E-2</v>
      </c>
      <c r="F121" s="100">
        <v>1.9150536888813099E-2</v>
      </c>
      <c r="G121" s="100">
        <v>9.9149093031883198E-2</v>
      </c>
    </row>
    <row r="122" spans="2:7" x14ac:dyDescent="0.2">
      <c r="B122" s="98">
        <v>115</v>
      </c>
      <c r="C122" s="96" t="s">
        <v>253</v>
      </c>
      <c r="D122" s="100">
        <v>8.1714287400245667E-2</v>
      </c>
      <c r="E122" s="100">
        <v>5.5510204285383224E-2</v>
      </c>
      <c r="F122" s="100">
        <v>5.6328792961276297E-2</v>
      </c>
      <c r="G122" s="100">
        <v>4.4410482048988301E-2</v>
      </c>
    </row>
    <row r="123" spans="2:7" x14ac:dyDescent="0.2">
      <c r="B123" s="98">
        <v>116</v>
      </c>
      <c r="C123" s="96" t="s">
        <v>253</v>
      </c>
      <c r="D123" s="100">
        <v>6.4320534467697144E-2</v>
      </c>
      <c r="E123" s="100">
        <v>5.6235883384943008E-2</v>
      </c>
      <c r="F123" s="100">
        <v>5.6840944426222097E-2</v>
      </c>
      <c r="G123" s="100">
        <v>6.03113695979118E-2</v>
      </c>
    </row>
    <row r="124" spans="2:7" x14ac:dyDescent="0.2">
      <c r="B124" s="98">
        <v>117</v>
      </c>
      <c r="C124" s="96" t="s">
        <v>253</v>
      </c>
      <c r="D124" s="100">
        <v>3.6951582878828049E-2</v>
      </c>
      <c r="E124" s="100">
        <v>5.6310612708330154E-2</v>
      </c>
      <c r="F124" s="100">
        <v>3.7070216972356303E-2</v>
      </c>
      <c r="G124" s="100">
        <v>5.1286038011312499E-2</v>
      </c>
    </row>
    <row r="125" spans="2:7" x14ac:dyDescent="0.2">
      <c r="B125" s="98">
        <v>118</v>
      </c>
      <c r="C125" s="96" t="s">
        <v>253</v>
      </c>
      <c r="D125" s="100">
        <v>5.2315093576908112E-2</v>
      </c>
      <c r="E125" s="100">
        <v>5.7125676423311234E-2</v>
      </c>
      <c r="F125" s="100">
        <v>5.9480059240069397E-2</v>
      </c>
      <c r="G125" s="100">
        <v>0.13806384801864599</v>
      </c>
    </row>
    <row r="126" spans="2:7" x14ac:dyDescent="0.2">
      <c r="B126" s="98">
        <v>119</v>
      </c>
      <c r="C126" s="96" t="s">
        <v>253</v>
      </c>
      <c r="D126" s="100">
        <v>0.11325011402368546</v>
      </c>
      <c r="E126" s="100">
        <v>5.8906842023134232E-2</v>
      </c>
      <c r="F126" s="100">
        <v>0.13387976100952001</v>
      </c>
      <c r="G126" s="100">
        <v>7.3236100375652299E-2</v>
      </c>
    </row>
    <row r="127" spans="2:7" x14ac:dyDescent="0.2">
      <c r="B127" s="98">
        <v>120</v>
      </c>
      <c r="C127" s="96" t="s">
        <v>253</v>
      </c>
      <c r="D127" s="100">
        <v>7.9535923898220062E-2</v>
      </c>
      <c r="E127" s="100">
        <v>5.9407331049442291E-2</v>
      </c>
      <c r="F127" s="100">
        <v>8.1116814236084994E-2</v>
      </c>
      <c r="G127" s="100">
        <v>7.8635409474372905E-2</v>
      </c>
    </row>
    <row r="128" spans="2:7" x14ac:dyDescent="0.2">
      <c r="B128" s="98">
        <v>121</v>
      </c>
      <c r="C128" s="96" t="s">
        <v>253</v>
      </c>
      <c r="D128" s="100">
        <v>9.739965945482254E-2</v>
      </c>
      <c r="E128" s="100">
        <v>6.1164502054452896E-2</v>
      </c>
      <c r="F128" s="100">
        <v>5.26760714818287E-2</v>
      </c>
      <c r="G128" s="100">
        <v>7.5138688087463407E-2</v>
      </c>
    </row>
    <row r="129" spans="2:7" x14ac:dyDescent="0.2">
      <c r="B129" s="98">
        <v>122</v>
      </c>
      <c r="C129" s="96" t="s">
        <v>253</v>
      </c>
      <c r="D129" s="100">
        <v>0.30631557106971741</v>
      </c>
      <c r="E129" s="100">
        <v>6.2935523688793182E-2</v>
      </c>
      <c r="F129" s="100">
        <v>2.9245856432067299E-2</v>
      </c>
      <c r="G129" s="100">
        <v>3.7390276789665201E-2</v>
      </c>
    </row>
    <row r="130" spans="2:7" x14ac:dyDescent="0.2">
      <c r="B130" s="98">
        <v>123</v>
      </c>
      <c r="C130" s="96" t="s">
        <v>253</v>
      </c>
      <c r="D130" s="100">
        <v>1.3887880370020866E-2</v>
      </c>
      <c r="E130" s="100">
        <v>6.4640440046787262E-2</v>
      </c>
      <c r="F130" s="100">
        <v>1.77453164576548E-2</v>
      </c>
      <c r="G130" s="100">
        <v>6.0786794871091801E-2</v>
      </c>
    </row>
    <row r="131" spans="2:7" x14ac:dyDescent="0.2">
      <c r="B131" s="98">
        <v>124</v>
      </c>
      <c r="C131" s="96" t="s">
        <v>253</v>
      </c>
      <c r="D131" s="100">
        <v>1.1291609145700932E-2</v>
      </c>
      <c r="E131" s="100">
        <v>6.7445650696754456E-2</v>
      </c>
      <c r="F131" s="100">
        <v>1.4652715656085599E-2</v>
      </c>
      <c r="G131" s="100">
        <v>7.4516050517559093E-2</v>
      </c>
    </row>
    <row r="132" spans="2:7" x14ac:dyDescent="0.2">
      <c r="B132" s="98">
        <v>125</v>
      </c>
      <c r="C132" s="96" t="s">
        <v>253</v>
      </c>
      <c r="D132" s="100">
        <v>0.13030488789081573</v>
      </c>
      <c r="E132" s="100">
        <v>6.8139784038066864E-2</v>
      </c>
      <c r="F132" s="100">
        <v>7.7611572842288395E-2</v>
      </c>
      <c r="G132" s="100">
        <v>5.3509902209043503E-2</v>
      </c>
    </row>
    <row r="133" spans="2:7" x14ac:dyDescent="0.2">
      <c r="B133" s="98">
        <v>126</v>
      </c>
      <c r="C133" s="96" t="s">
        <v>253</v>
      </c>
      <c r="D133" s="100">
        <v>0.12115791440010071</v>
      </c>
      <c r="E133" s="100">
        <v>6.8303793668746948E-2</v>
      </c>
      <c r="F133" s="100">
        <v>9.0061338728357102E-2</v>
      </c>
      <c r="G133" s="100">
        <v>6.2847115099430098E-2</v>
      </c>
    </row>
    <row r="134" spans="2:7" x14ac:dyDescent="0.2">
      <c r="B134" s="98">
        <v>127</v>
      </c>
      <c r="C134" s="96" t="s">
        <v>253</v>
      </c>
      <c r="D134" s="100">
        <v>6.2932223081588745E-2</v>
      </c>
      <c r="E134" s="100">
        <v>6.8365931510925293E-2</v>
      </c>
      <c r="F134" s="100">
        <v>8.0466929972584006E-2</v>
      </c>
      <c r="G134" s="100">
        <v>7.9890847206115695E-2</v>
      </c>
    </row>
    <row r="135" spans="2:7" x14ac:dyDescent="0.2">
      <c r="B135" s="98">
        <v>128</v>
      </c>
      <c r="C135" s="96" t="s">
        <v>253</v>
      </c>
      <c r="D135" s="100">
        <v>4.3992962688207626E-2</v>
      </c>
      <c r="E135" s="100">
        <v>6.9868817925453186E-2</v>
      </c>
      <c r="F135" s="100">
        <v>2.80205239640905E-2</v>
      </c>
      <c r="G135" s="100">
        <v>4.1134785860776901E-2</v>
      </c>
    </row>
    <row r="136" spans="2:7" x14ac:dyDescent="0.2">
      <c r="B136" s="98">
        <v>129</v>
      </c>
      <c r="C136" s="96" t="s">
        <v>253</v>
      </c>
      <c r="D136" s="100">
        <v>7.9660467803478241E-2</v>
      </c>
      <c r="E136" s="100">
        <v>7.0519104599952698E-2</v>
      </c>
      <c r="F136" s="100">
        <v>9.0224455666238504E-2</v>
      </c>
      <c r="G136" s="100">
        <v>7.7734284102916704E-2</v>
      </c>
    </row>
    <row r="137" spans="2:7" x14ac:dyDescent="0.2">
      <c r="B137" s="98">
        <v>130</v>
      </c>
      <c r="C137" s="96" t="s">
        <v>253</v>
      </c>
      <c r="D137" s="100">
        <v>1.1371237225830555E-2</v>
      </c>
      <c r="E137" s="100">
        <v>7.6445296406745911E-2</v>
      </c>
      <c r="F137" s="100">
        <v>1.3286676978700399E-2</v>
      </c>
      <c r="G137" s="100">
        <v>0.16466365754604301</v>
      </c>
    </row>
    <row r="138" spans="2:7" x14ac:dyDescent="0.2">
      <c r="B138" s="98">
        <v>131</v>
      </c>
      <c r="C138" s="96" t="s">
        <v>253</v>
      </c>
      <c r="D138" s="100">
        <v>2.0193189382553101E-2</v>
      </c>
      <c r="E138" s="100">
        <v>7.7441923320293427E-2</v>
      </c>
      <c r="F138" s="100">
        <v>2.19573976793241E-2</v>
      </c>
      <c r="G138" s="100">
        <v>0.123838856816292</v>
      </c>
    </row>
    <row r="139" spans="2:7" x14ac:dyDescent="0.2">
      <c r="B139" s="98">
        <v>132</v>
      </c>
      <c r="C139" s="96" t="s">
        <v>253</v>
      </c>
      <c r="D139" s="100">
        <v>0.11388230323791504</v>
      </c>
      <c r="E139" s="100">
        <v>7.8288808465003967E-2</v>
      </c>
      <c r="F139" s="100">
        <v>0.13454929170553701</v>
      </c>
      <c r="G139" s="100">
        <v>6.3834346830844907E-2</v>
      </c>
    </row>
    <row r="140" spans="2:7" x14ac:dyDescent="0.2">
      <c r="B140" s="98">
        <v>133</v>
      </c>
      <c r="C140" s="96" t="s">
        <v>253</v>
      </c>
      <c r="D140" s="100">
        <v>2.4009604007005692E-2</v>
      </c>
      <c r="E140" s="100">
        <v>7.8764840960502625E-2</v>
      </c>
      <c r="F140" s="100">
        <v>3.3971177143495297E-2</v>
      </c>
      <c r="G140" s="100">
        <v>0.13755013048648801</v>
      </c>
    </row>
    <row r="141" spans="2:7" x14ac:dyDescent="0.2">
      <c r="B141" s="98">
        <v>134</v>
      </c>
      <c r="C141" s="96" t="s">
        <v>253</v>
      </c>
      <c r="D141" s="100">
        <v>7.1280613541603088E-2</v>
      </c>
      <c r="E141" s="100">
        <v>8.2404009997844696E-2</v>
      </c>
      <c r="F141" s="100">
        <v>8.4405792263173102E-2</v>
      </c>
      <c r="G141" s="100">
        <v>0.124323084950447</v>
      </c>
    </row>
    <row r="142" spans="2:7" x14ac:dyDescent="0.2">
      <c r="B142" s="98">
        <v>135</v>
      </c>
      <c r="C142" s="96" t="s">
        <v>253</v>
      </c>
      <c r="D142" s="100">
        <v>9.2084683477878571E-2</v>
      </c>
      <c r="E142" s="100">
        <v>8.2634642720222473E-2</v>
      </c>
      <c r="F142" s="100">
        <v>0.16128547628342299</v>
      </c>
      <c r="G142" s="100">
        <v>0.108930163085461</v>
      </c>
    </row>
    <row r="143" spans="2:7" x14ac:dyDescent="0.2">
      <c r="B143" s="98">
        <v>136</v>
      </c>
      <c r="C143" s="96" t="s">
        <v>253</v>
      </c>
      <c r="D143" s="100">
        <v>2.5659091770648956E-2</v>
      </c>
      <c r="E143" s="100">
        <v>8.3142504096031189E-2</v>
      </c>
      <c r="F143" s="100">
        <v>2.9200777795561E-2</v>
      </c>
      <c r="G143" s="100">
        <v>5.7612027972936602E-2</v>
      </c>
    </row>
    <row r="144" spans="2:7" x14ac:dyDescent="0.2">
      <c r="B144" s="98">
        <v>137</v>
      </c>
      <c r="C144" s="96" t="s">
        <v>253</v>
      </c>
      <c r="D144" s="100">
        <v>0.10375290364027023</v>
      </c>
      <c r="E144" s="100">
        <v>8.3544917404651642E-2</v>
      </c>
      <c r="F144" s="100">
        <v>7.6297900850124098E-2</v>
      </c>
      <c r="G144" s="100">
        <v>7.2399429976940197E-2</v>
      </c>
    </row>
    <row r="145" spans="2:7" x14ac:dyDescent="0.2">
      <c r="B145" s="98">
        <v>138</v>
      </c>
      <c r="C145" s="96" t="s">
        <v>253</v>
      </c>
      <c r="D145" s="100">
        <v>3.1307145953178406E-2</v>
      </c>
      <c r="E145" s="100">
        <v>8.6752988398075104E-2</v>
      </c>
      <c r="F145" s="100">
        <v>3.4685886125959998E-3</v>
      </c>
      <c r="G145" s="100">
        <v>3.6244526505470297E-2</v>
      </c>
    </row>
    <row r="146" spans="2:7" x14ac:dyDescent="0.2">
      <c r="B146" s="98">
        <v>139</v>
      </c>
      <c r="C146" s="96" t="s">
        <v>253</v>
      </c>
      <c r="D146" s="100">
        <v>9.9558360874652863E-2</v>
      </c>
      <c r="E146" s="100">
        <v>8.8517352938652039E-2</v>
      </c>
      <c r="F146" s="100">
        <v>0.11895631013984601</v>
      </c>
      <c r="G146" s="100">
        <v>0.103891164064407</v>
      </c>
    </row>
    <row r="147" spans="2:7" x14ac:dyDescent="0.2">
      <c r="B147" s="98">
        <v>140</v>
      </c>
      <c r="C147" s="96" t="s">
        <v>253</v>
      </c>
      <c r="D147" s="100">
        <v>3.0434023588895798E-2</v>
      </c>
      <c r="E147" s="100">
        <v>8.885686844587326E-2</v>
      </c>
      <c r="F147" s="100">
        <v>6.5657610706278999E-2</v>
      </c>
      <c r="G147" s="100">
        <v>0.145318567752838</v>
      </c>
    </row>
    <row r="148" spans="2:7" x14ac:dyDescent="0.2">
      <c r="B148" s="98">
        <v>141</v>
      </c>
      <c r="C148" s="96" t="s">
        <v>253</v>
      </c>
      <c r="D148" s="100">
        <v>8.2922056317329407E-2</v>
      </c>
      <c r="E148" s="100">
        <v>8.9062795042991638E-2</v>
      </c>
      <c r="F148" s="100">
        <v>4.2136338141015299E-2</v>
      </c>
      <c r="G148" s="100">
        <v>9.3424625694751698E-2</v>
      </c>
    </row>
    <row r="149" spans="2:7" x14ac:dyDescent="0.2">
      <c r="B149" s="98">
        <v>142</v>
      </c>
      <c r="C149" s="96" t="s">
        <v>253</v>
      </c>
      <c r="D149" s="100">
        <v>0.13873977959156036</v>
      </c>
      <c r="E149" s="100">
        <v>8.918984979391098E-2</v>
      </c>
      <c r="F149" s="100">
        <v>0.12096608341729601</v>
      </c>
      <c r="G149" s="100">
        <v>0.112070895731449</v>
      </c>
    </row>
    <row r="150" spans="2:7" x14ac:dyDescent="0.2">
      <c r="B150" s="98">
        <v>143</v>
      </c>
      <c r="C150" s="96" t="s">
        <v>253</v>
      </c>
      <c r="D150" s="100">
        <v>3.7052873522043228E-3</v>
      </c>
      <c r="E150" s="100">
        <v>8.9354418218135834E-2</v>
      </c>
      <c r="F150" s="100">
        <v>1.1453098607716801E-2</v>
      </c>
      <c r="G150" s="100">
        <v>0.19714465737342801</v>
      </c>
    </row>
    <row r="151" spans="2:7" x14ac:dyDescent="0.2">
      <c r="B151" s="98">
        <v>144</v>
      </c>
      <c r="C151" s="96" t="s">
        <v>253</v>
      </c>
      <c r="D151" s="100">
        <v>2.4134408682584763E-2</v>
      </c>
      <c r="E151" s="100">
        <v>9.1548450291156769E-2</v>
      </c>
      <c r="F151" s="100">
        <v>1.06816326276303E-2</v>
      </c>
      <c r="G151" s="100">
        <v>5.8208517730236102E-2</v>
      </c>
    </row>
    <row r="152" spans="2:7" x14ac:dyDescent="0.2">
      <c r="B152" s="98">
        <v>145</v>
      </c>
      <c r="C152" s="96" t="s">
        <v>253</v>
      </c>
      <c r="D152" s="100">
        <v>6.0045566409826279E-2</v>
      </c>
      <c r="E152" s="100">
        <v>9.3017019331455231E-2</v>
      </c>
      <c r="F152" s="100">
        <v>7.8057806607849597E-2</v>
      </c>
      <c r="G152" s="100">
        <v>7.3841392993927002E-2</v>
      </c>
    </row>
    <row r="153" spans="2:7" x14ac:dyDescent="0.2">
      <c r="B153" s="98">
        <v>146</v>
      </c>
      <c r="C153" s="96" t="s">
        <v>253</v>
      </c>
      <c r="D153" s="100">
        <v>2.5684818625450134E-2</v>
      </c>
      <c r="E153" s="100">
        <v>9.3608349561691284E-2</v>
      </c>
      <c r="F153" s="100">
        <v>1.3999100122362201E-2</v>
      </c>
      <c r="G153" s="100">
        <v>0.134673476219177</v>
      </c>
    </row>
    <row r="154" spans="2:7" x14ac:dyDescent="0.2">
      <c r="B154" s="98">
        <v>147</v>
      </c>
      <c r="C154" s="96" t="s">
        <v>253</v>
      </c>
      <c r="D154" s="100">
        <v>4.0255308151245117E-2</v>
      </c>
      <c r="E154" s="100">
        <v>9.3781597912311554E-2</v>
      </c>
      <c r="F154" s="100">
        <v>3.8486915754476402E-2</v>
      </c>
      <c r="G154" s="100">
        <v>5.1963720470666899E-2</v>
      </c>
    </row>
    <row r="155" spans="2:7" x14ac:dyDescent="0.2">
      <c r="B155" s="98">
        <v>148</v>
      </c>
      <c r="C155" s="96" t="s">
        <v>253</v>
      </c>
      <c r="D155" s="100">
        <v>5.1452919840812683E-2</v>
      </c>
      <c r="E155" s="100">
        <v>9.3947999179363251E-2</v>
      </c>
      <c r="F155" s="100">
        <v>1.4676924274820501E-2</v>
      </c>
      <c r="G155" s="100">
        <v>6.2129370868206003E-2</v>
      </c>
    </row>
    <row r="156" spans="2:7" x14ac:dyDescent="0.2">
      <c r="B156" s="98">
        <v>149</v>
      </c>
      <c r="C156" s="96" t="s">
        <v>253</v>
      </c>
      <c r="D156" s="100">
        <v>5.2352011203765869E-2</v>
      </c>
      <c r="E156" s="100">
        <v>9.4846159219741821E-2</v>
      </c>
      <c r="F156" s="100">
        <v>5.1297901657578401E-2</v>
      </c>
      <c r="G156" s="100">
        <v>6.0409925878047901E-2</v>
      </c>
    </row>
    <row r="157" spans="2:7" x14ac:dyDescent="0.2">
      <c r="B157" s="98">
        <v>150</v>
      </c>
      <c r="C157" s="96" t="s">
        <v>253</v>
      </c>
      <c r="D157" s="100">
        <v>8.2227036356925964E-2</v>
      </c>
      <c r="E157" s="100">
        <v>9.6450828015804291E-2</v>
      </c>
      <c r="F157" s="100">
        <v>3.15180350628948E-2</v>
      </c>
      <c r="G157" s="100">
        <v>0.123459562659264</v>
      </c>
    </row>
    <row r="158" spans="2:7" x14ac:dyDescent="0.2">
      <c r="B158" s="98">
        <v>151</v>
      </c>
      <c r="C158" s="96" t="s">
        <v>253</v>
      </c>
      <c r="D158" s="100">
        <v>5.236651748418808E-2</v>
      </c>
      <c r="E158" s="100">
        <v>9.7643263638019562E-2</v>
      </c>
      <c r="F158" s="100">
        <v>4.6341996381316801E-2</v>
      </c>
      <c r="G158" s="100">
        <v>7.5310066342353807E-2</v>
      </c>
    </row>
    <row r="159" spans="2:7" x14ac:dyDescent="0.2">
      <c r="B159" s="98">
        <v>152</v>
      </c>
      <c r="C159" s="96" t="s">
        <v>253</v>
      </c>
      <c r="D159" s="100">
        <v>8.5229009389877319E-2</v>
      </c>
      <c r="E159" s="100">
        <v>9.8082222044467926E-2</v>
      </c>
      <c r="F159" s="100">
        <v>4.9717609558642503E-2</v>
      </c>
      <c r="G159" s="100">
        <v>0.114249788224697</v>
      </c>
    </row>
    <row r="160" spans="2:7" x14ac:dyDescent="0.2">
      <c r="B160" s="98">
        <v>153</v>
      </c>
      <c r="C160" s="96" t="s">
        <v>253</v>
      </c>
      <c r="D160" s="100">
        <v>3.8394805043935776E-2</v>
      </c>
      <c r="E160" s="100">
        <v>9.8862618207931519E-2</v>
      </c>
      <c r="F160" s="100">
        <v>2.0388086264060801E-2</v>
      </c>
      <c r="G160" s="100">
        <v>9.8649486899375902E-2</v>
      </c>
    </row>
    <row r="161" spans="2:7" x14ac:dyDescent="0.2">
      <c r="B161" s="98">
        <v>154</v>
      </c>
      <c r="C161" s="96" t="s">
        <v>253</v>
      </c>
      <c r="D161" s="100">
        <v>1.7701512202620506E-2</v>
      </c>
      <c r="E161" s="100">
        <v>0.10029353201389313</v>
      </c>
      <c r="F161" s="100">
        <v>1.25381458852651E-2</v>
      </c>
      <c r="G161" s="100">
        <v>8.0000616610050201E-2</v>
      </c>
    </row>
    <row r="162" spans="2:7" x14ac:dyDescent="0.2">
      <c r="B162" s="98">
        <v>155</v>
      </c>
      <c r="C162" s="96" t="s">
        <v>253</v>
      </c>
      <c r="D162" s="100">
        <v>3.0536215752363205E-2</v>
      </c>
      <c r="E162" s="100">
        <v>0.10093237459659576</v>
      </c>
      <c r="F162" s="100">
        <v>1.4227224160258E-2</v>
      </c>
      <c r="G162" s="100">
        <v>9.5047444105148302E-2</v>
      </c>
    </row>
    <row r="163" spans="2:7" x14ac:dyDescent="0.2">
      <c r="B163" s="98">
        <v>156</v>
      </c>
      <c r="C163" s="96" t="s">
        <v>253</v>
      </c>
      <c r="D163" s="100">
        <v>5.6938596069812775E-2</v>
      </c>
      <c r="E163" s="100">
        <v>0.10117629915475845</v>
      </c>
      <c r="F163" s="100">
        <v>4.7477425060437603E-2</v>
      </c>
      <c r="G163" s="100">
        <v>7.7674522995948805E-2</v>
      </c>
    </row>
    <row r="164" spans="2:7" x14ac:dyDescent="0.2">
      <c r="B164" s="98">
        <v>157</v>
      </c>
      <c r="C164" s="96" t="s">
        <v>253</v>
      </c>
      <c r="D164" s="100">
        <v>7.9905511811375618E-3</v>
      </c>
      <c r="E164" s="100">
        <v>0.10258638113737106</v>
      </c>
      <c r="F164" s="100">
        <v>1.12607565369172E-2</v>
      </c>
      <c r="G164" s="100">
        <v>9.0341597795486506E-2</v>
      </c>
    </row>
    <row r="165" spans="2:7" x14ac:dyDescent="0.2">
      <c r="B165" s="98">
        <v>158</v>
      </c>
      <c r="C165" s="96" t="s">
        <v>253</v>
      </c>
      <c r="D165" s="100">
        <v>9.6515275537967682E-2</v>
      </c>
      <c r="E165" s="100">
        <v>0.10395457595586777</v>
      </c>
      <c r="F165" s="100">
        <v>5.6919911392548497E-2</v>
      </c>
      <c r="G165" s="100">
        <v>9.9820561707019806E-2</v>
      </c>
    </row>
    <row r="166" spans="2:7" x14ac:dyDescent="0.2">
      <c r="B166" s="98">
        <v>159</v>
      </c>
      <c r="C166" s="96" t="s">
        <v>253</v>
      </c>
      <c r="D166" s="100">
        <v>6.6816166043281555E-2</v>
      </c>
      <c r="E166" s="100">
        <v>0.10402119904756546</v>
      </c>
      <c r="F166" s="100">
        <v>7.61013185083E-2</v>
      </c>
      <c r="G166" s="100">
        <v>0.100508689880371</v>
      </c>
    </row>
    <row r="167" spans="2:7" x14ac:dyDescent="0.2">
      <c r="B167" s="98">
        <v>160</v>
      </c>
      <c r="C167" s="96" t="s">
        <v>253</v>
      </c>
      <c r="D167" s="100">
        <v>2.1964071318507195E-2</v>
      </c>
      <c r="E167" s="100">
        <v>0.1056063249707222</v>
      </c>
      <c r="F167" s="100">
        <v>1.8814779623705299E-2</v>
      </c>
      <c r="G167" s="100">
        <v>0.130523070693016</v>
      </c>
    </row>
    <row r="168" spans="2:7" x14ac:dyDescent="0.2">
      <c r="B168" s="98">
        <v>161</v>
      </c>
      <c r="C168" s="96" t="s">
        <v>253</v>
      </c>
      <c r="D168" s="100">
        <v>6.1473462730646133E-2</v>
      </c>
      <c r="E168" s="100">
        <v>0.1066172868013382</v>
      </c>
      <c r="F168" s="100">
        <v>4.9028920163051701E-2</v>
      </c>
      <c r="G168" s="100">
        <v>8.3148680627345997E-2</v>
      </c>
    </row>
    <row r="169" spans="2:7" x14ac:dyDescent="0.2">
      <c r="B169" s="98">
        <v>162</v>
      </c>
      <c r="C169" s="96" t="s">
        <v>253</v>
      </c>
      <c r="D169" s="100">
        <v>1.4494729228317738E-2</v>
      </c>
      <c r="E169" s="100">
        <v>0.10786987096071243</v>
      </c>
      <c r="F169" s="100">
        <v>2.4281052167699001E-2</v>
      </c>
      <c r="G169" s="100">
        <v>0.112818345427513</v>
      </c>
    </row>
    <row r="170" spans="2:7" x14ac:dyDescent="0.2">
      <c r="B170" s="98">
        <v>163</v>
      </c>
      <c r="C170" s="96" t="s">
        <v>253</v>
      </c>
      <c r="D170" s="100">
        <v>6.6016070544719696E-2</v>
      </c>
      <c r="E170" s="100">
        <v>0.10931605100631714</v>
      </c>
      <c r="F170" s="100">
        <v>4.6927825884876102E-2</v>
      </c>
      <c r="G170" s="100">
        <v>0.23904436826705899</v>
      </c>
    </row>
    <row r="171" spans="2:7" x14ac:dyDescent="0.2">
      <c r="B171" s="98">
        <v>164</v>
      </c>
      <c r="C171" s="96" t="s">
        <v>253</v>
      </c>
      <c r="D171" s="100">
        <v>1.2873107567429543E-2</v>
      </c>
      <c r="E171" s="100">
        <v>0.11104823648929596</v>
      </c>
      <c r="F171" s="100">
        <v>1.6421128821326899E-2</v>
      </c>
      <c r="G171" s="100">
        <v>6.5359495580196394E-2</v>
      </c>
    </row>
    <row r="172" spans="2:7" x14ac:dyDescent="0.2">
      <c r="B172" s="98">
        <v>165</v>
      </c>
      <c r="C172" s="96" t="s">
        <v>253</v>
      </c>
      <c r="D172" s="100">
        <v>0.11640871316194534</v>
      </c>
      <c r="E172" s="100">
        <v>0.11237438768148422</v>
      </c>
      <c r="F172" s="100">
        <v>7.4284184943516504E-2</v>
      </c>
      <c r="G172" s="100">
        <v>9.4039447605609894E-2</v>
      </c>
    </row>
    <row r="173" spans="2:7" x14ac:dyDescent="0.2">
      <c r="B173" s="98">
        <v>166</v>
      </c>
      <c r="C173" s="96" t="s">
        <v>253</v>
      </c>
      <c r="D173" s="100">
        <v>3.1806617043912411E-3</v>
      </c>
      <c r="E173" s="100">
        <v>0.11259541660547256</v>
      </c>
      <c r="F173" s="100">
        <v>6.4925184004179003E-3</v>
      </c>
      <c r="G173" s="100">
        <v>5.13719841837883E-2</v>
      </c>
    </row>
    <row r="174" spans="2:7" x14ac:dyDescent="0.2">
      <c r="B174" s="98">
        <v>167</v>
      </c>
      <c r="C174" s="96" t="s">
        <v>253</v>
      </c>
      <c r="D174" s="100">
        <v>5.4548200219869614E-2</v>
      </c>
      <c r="E174" s="100">
        <v>0.11312582343816757</v>
      </c>
      <c r="F174" s="100">
        <v>2.89230382945634E-2</v>
      </c>
      <c r="G174" s="100">
        <v>0.12993639707565299</v>
      </c>
    </row>
    <row r="175" spans="2:7" x14ac:dyDescent="0.2">
      <c r="B175" s="98">
        <v>168</v>
      </c>
      <c r="C175" s="96" t="s">
        <v>253</v>
      </c>
      <c r="D175" s="100">
        <v>0.13706870377063751</v>
      </c>
      <c r="E175" s="100">
        <v>0.11430256068706512</v>
      </c>
      <c r="F175" s="100">
        <v>0.103629574034637</v>
      </c>
      <c r="G175" s="100">
        <v>8.4948040544986697E-2</v>
      </c>
    </row>
    <row r="176" spans="2:7" x14ac:dyDescent="0.2">
      <c r="B176" s="98">
        <v>169</v>
      </c>
      <c r="C176" s="96" t="s">
        <v>253</v>
      </c>
      <c r="D176" s="100">
        <v>3.4426841884851456E-2</v>
      </c>
      <c r="E176" s="100">
        <v>0.11517192423343658</v>
      </c>
      <c r="F176" s="100">
        <v>3.0985924762517901E-2</v>
      </c>
      <c r="G176" s="100">
        <v>8.6089283227920504E-2</v>
      </c>
    </row>
    <row r="177" spans="2:7" x14ac:dyDescent="0.2">
      <c r="B177" s="98">
        <v>170</v>
      </c>
      <c r="C177" s="96" t="s">
        <v>253</v>
      </c>
      <c r="D177" s="100">
        <v>8.9219331741333008E-2</v>
      </c>
      <c r="E177" s="100">
        <v>0.11541061103343964</v>
      </c>
      <c r="F177" s="100">
        <v>8.0801787456440705E-2</v>
      </c>
      <c r="G177" s="100">
        <v>0.179889917373657</v>
      </c>
    </row>
    <row r="178" spans="2:7" x14ac:dyDescent="0.2">
      <c r="B178" s="98">
        <v>171</v>
      </c>
      <c r="C178" s="96" t="s">
        <v>253</v>
      </c>
      <c r="D178" s="100">
        <v>7.8147001564502716E-2</v>
      </c>
      <c r="E178" s="100">
        <v>0.11710316687822342</v>
      </c>
      <c r="F178" s="100">
        <v>0.100014736358519</v>
      </c>
      <c r="G178" s="100">
        <v>0.11720366030931501</v>
      </c>
    </row>
    <row r="179" spans="2:7" x14ac:dyDescent="0.2">
      <c r="B179" s="98">
        <v>172</v>
      </c>
      <c r="C179" s="96" t="s">
        <v>253</v>
      </c>
      <c r="D179" s="100">
        <v>6.4059220254421234E-2</v>
      </c>
      <c r="E179" s="100">
        <v>0.11726229637861252</v>
      </c>
      <c r="F179" s="100">
        <v>2.3406393130273099E-2</v>
      </c>
      <c r="G179" s="100">
        <v>0.13558802008628801</v>
      </c>
    </row>
    <row r="180" spans="2:7" x14ac:dyDescent="0.2">
      <c r="B180" s="98">
        <v>173</v>
      </c>
      <c r="C180" s="96" t="s">
        <v>253</v>
      </c>
      <c r="D180" s="100">
        <v>4.0148444473743439E-2</v>
      </c>
      <c r="E180" s="100">
        <v>0.11964789777994156</v>
      </c>
      <c r="F180" s="100">
        <v>4.1767810403371998E-2</v>
      </c>
      <c r="G180" s="100">
        <v>0.13973121345043199</v>
      </c>
    </row>
    <row r="181" spans="2:7" x14ac:dyDescent="0.2">
      <c r="B181" s="98">
        <v>174</v>
      </c>
      <c r="C181" s="96" t="s">
        <v>253</v>
      </c>
      <c r="D181" s="100">
        <v>6.0881525278091431E-2</v>
      </c>
      <c r="E181" s="100">
        <v>0.12044733762741089</v>
      </c>
      <c r="F181" s="100">
        <v>5.9137581909154101E-2</v>
      </c>
      <c r="G181" s="100">
        <v>0.19123332202434501</v>
      </c>
    </row>
    <row r="182" spans="2:7" x14ac:dyDescent="0.2">
      <c r="B182" s="98">
        <v>175</v>
      </c>
      <c r="C182" s="96" t="s">
        <v>253</v>
      </c>
      <c r="D182" s="100">
        <v>7.7044844627380371E-2</v>
      </c>
      <c r="E182" s="100">
        <v>0.12102460861206055</v>
      </c>
      <c r="F182" s="100">
        <v>0.103819640274843</v>
      </c>
      <c r="G182" s="100">
        <v>0.116907276213169</v>
      </c>
    </row>
    <row r="183" spans="2:7" x14ac:dyDescent="0.2">
      <c r="B183" s="98">
        <v>176</v>
      </c>
      <c r="C183" s="96" t="s">
        <v>253</v>
      </c>
      <c r="D183" s="100">
        <v>6.3850343227386475E-2</v>
      </c>
      <c r="E183" s="100">
        <v>0.12585632503032684</v>
      </c>
      <c r="F183" s="100">
        <v>3.2840711819608397E-2</v>
      </c>
      <c r="G183" s="100">
        <v>9.2654071748256697E-2</v>
      </c>
    </row>
    <row r="184" spans="2:7" x14ac:dyDescent="0.2">
      <c r="B184" s="98">
        <v>177</v>
      </c>
      <c r="C184" s="96" t="s">
        <v>253</v>
      </c>
      <c r="D184" s="100">
        <v>7.8940398991107941E-2</v>
      </c>
      <c r="E184" s="100">
        <v>0.12834435701370239</v>
      </c>
      <c r="F184" s="100">
        <v>3.10869011657917E-2</v>
      </c>
      <c r="G184" s="100">
        <v>0.171107187867165</v>
      </c>
    </row>
    <row r="185" spans="2:7" x14ac:dyDescent="0.2">
      <c r="B185" s="98">
        <v>178</v>
      </c>
      <c r="C185" s="96" t="s">
        <v>253</v>
      </c>
      <c r="D185" s="100">
        <v>2.9124518856406212E-2</v>
      </c>
      <c r="E185" s="100">
        <v>0.12975235283374786</v>
      </c>
      <c r="F185" s="100">
        <v>8.9467860781693206E-2</v>
      </c>
      <c r="G185" s="100">
        <v>0.144724681973457</v>
      </c>
    </row>
    <row r="186" spans="2:7" x14ac:dyDescent="0.2">
      <c r="B186" s="98">
        <v>179</v>
      </c>
      <c r="C186" s="96" t="s">
        <v>253</v>
      </c>
      <c r="D186" s="100">
        <v>2.501991018652916E-2</v>
      </c>
      <c r="E186" s="100">
        <v>0.13127157092094421</v>
      </c>
      <c r="F186" s="100">
        <v>2.5752547140427798E-2</v>
      </c>
      <c r="G186" s="100">
        <v>0.15906839072704301</v>
      </c>
    </row>
    <row r="187" spans="2:7" x14ac:dyDescent="0.2">
      <c r="B187" s="98">
        <v>180</v>
      </c>
      <c r="C187" s="96" t="s">
        <v>253</v>
      </c>
      <c r="D187" s="100">
        <v>3.0049605295062065E-2</v>
      </c>
      <c r="E187" s="100">
        <v>0.13245642185211182</v>
      </c>
      <c r="F187" s="100">
        <v>4.0083759036724301E-2</v>
      </c>
      <c r="G187" s="100">
        <v>0.13686673343181599</v>
      </c>
    </row>
    <row r="188" spans="2:7" x14ac:dyDescent="0.2">
      <c r="B188" s="98">
        <v>181</v>
      </c>
      <c r="C188" s="96" t="s">
        <v>253</v>
      </c>
      <c r="D188" s="100">
        <v>0.11339548230171204</v>
      </c>
      <c r="E188" s="100">
        <v>0.13331630825996399</v>
      </c>
      <c r="F188" s="100">
        <v>0.11682312480335599</v>
      </c>
      <c r="G188" s="100">
        <v>0.14988060295581801</v>
      </c>
    </row>
    <row r="189" spans="2:7" x14ac:dyDescent="0.2">
      <c r="B189" s="98">
        <v>182</v>
      </c>
      <c r="C189" s="96" t="s">
        <v>253</v>
      </c>
      <c r="D189" s="100">
        <v>6.2504135072231293E-2</v>
      </c>
      <c r="E189" s="100">
        <v>0.1342681348323822</v>
      </c>
      <c r="F189" s="100">
        <v>8.0644709856250399E-2</v>
      </c>
      <c r="G189" s="100">
        <v>0.13322481513023399</v>
      </c>
    </row>
    <row r="190" spans="2:7" x14ac:dyDescent="0.2">
      <c r="B190" s="98">
        <v>183</v>
      </c>
      <c r="C190" s="96" t="s">
        <v>253</v>
      </c>
      <c r="D190" s="100">
        <v>5.5243760347366333E-2</v>
      </c>
      <c r="E190" s="100">
        <v>0.13712893426418304</v>
      </c>
      <c r="F190" s="100">
        <v>4.7582240010849097E-2</v>
      </c>
      <c r="G190" s="100">
        <v>7.9500079154968303E-2</v>
      </c>
    </row>
    <row r="191" spans="2:7" x14ac:dyDescent="0.2">
      <c r="B191" s="98">
        <v>184</v>
      </c>
      <c r="C191" s="96" t="s">
        <v>253</v>
      </c>
      <c r="D191" s="100">
        <v>1.7109150066971779E-2</v>
      </c>
      <c r="E191" s="100">
        <v>0.13741582632064819</v>
      </c>
      <c r="F191" s="100">
        <v>2.0453105507682E-2</v>
      </c>
      <c r="G191" s="100">
        <v>0.10990484058857</v>
      </c>
    </row>
    <row r="192" spans="2:7" x14ac:dyDescent="0.2">
      <c r="B192" s="98">
        <v>185</v>
      </c>
      <c r="C192" s="96" t="s">
        <v>253</v>
      </c>
      <c r="D192" s="100">
        <v>5.3121231496334076E-2</v>
      </c>
      <c r="E192" s="100">
        <v>0.1388617604970932</v>
      </c>
      <c r="F192" s="100">
        <v>3.4111964465050201E-2</v>
      </c>
      <c r="G192" s="100">
        <v>0.122338153421879</v>
      </c>
    </row>
    <row r="193" spans="2:7" x14ac:dyDescent="0.2">
      <c r="B193" s="98">
        <v>186</v>
      </c>
      <c r="C193" s="96" t="s">
        <v>253</v>
      </c>
      <c r="D193" s="100">
        <v>5.1039867103099823E-2</v>
      </c>
      <c r="E193" s="100">
        <v>0.13926982879638672</v>
      </c>
      <c r="F193" s="100">
        <v>8.4166375874671906E-2</v>
      </c>
      <c r="G193" s="100">
        <v>0.209371417760849</v>
      </c>
    </row>
    <row r="194" spans="2:7" x14ac:dyDescent="0.2">
      <c r="B194" s="98">
        <v>187</v>
      </c>
      <c r="C194" s="96" t="s">
        <v>253</v>
      </c>
      <c r="D194" s="100">
        <v>0.13669496774673462</v>
      </c>
      <c r="E194" s="100">
        <v>0.14008986949920654</v>
      </c>
      <c r="F194" s="100">
        <v>0.13673153152122999</v>
      </c>
      <c r="G194" s="100">
        <v>0.158553406596184</v>
      </c>
    </row>
    <row r="195" spans="2:7" x14ac:dyDescent="0.2">
      <c r="B195" s="98">
        <v>188</v>
      </c>
      <c r="C195" s="96" t="s">
        <v>253</v>
      </c>
      <c r="D195" s="100">
        <v>3.7196896970272064E-2</v>
      </c>
      <c r="E195" s="100">
        <v>0.14025919139385223</v>
      </c>
      <c r="F195" s="100">
        <v>3.6645008795130898E-2</v>
      </c>
      <c r="G195" s="100">
        <v>0.131229087710381</v>
      </c>
    </row>
    <row r="196" spans="2:7" x14ac:dyDescent="0.2">
      <c r="B196" s="98">
        <v>189</v>
      </c>
      <c r="C196" s="96" t="s">
        <v>253</v>
      </c>
      <c r="D196" s="100">
        <v>8.6124077439308167E-2</v>
      </c>
      <c r="E196" s="100">
        <v>0.14038293063640594</v>
      </c>
      <c r="F196" s="100">
        <v>6.8974957867119005E-2</v>
      </c>
      <c r="G196" s="100">
        <v>0.12564186751842499</v>
      </c>
    </row>
    <row r="197" spans="2:7" x14ac:dyDescent="0.2">
      <c r="B197" s="98">
        <v>190</v>
      </c>
      <c r="C197" s="96" t="s">
        <v>253</v>
      </c>
      <c r="D197" s="100">
        <v>6.3353672623634338E-2</v>
      </c>
      <c r="E197" s="100">
        <v>0.14083115756511688</v>
      </c>
      <c r="F197" s="100">
        <v>3.5286122925993098E-2</v>
      </c>
      <c r="G197" s="100">
        <v>0.15213599801063499</v>
      </c>
    </row>
    <row r="198" spans="2:7" x14ac:dyDescent="0.2">
      <c r="B198" s="98">
        <v>191</v>
      </c>
      <c r="C198" s="96" t="s">
        <v>253</v>
      </c>
      <c r="D198" s="100">
        <v>5.2829720079898834E-2</v>
      </c>
      <c r="E198" s="100">
        <v>0.14151699841022491</v>
      </c>
      <c r="F198" s="100">
        <v>2.1456401156678701E-2</v>
      </c>
      <c r="G198" s="100">
        <v>9.3742989003658295E-2</v>
      </c>
    </row>
    <row r="199" spans="2:7" x14ac:dyDescent="0.2">
      <c r="B199" s="98">
        <v>192</v>
      </c>
      <c r="C199" s="96" t="s">
        <v>253</v>
      </c>
      <c r="D199" s="100">
        <v>6.76470547914505E-2</v>
      </c>
      <c r="E199" s="100">
        <v>0.14203432202339172</v>
      </c>
      <c r="F199" s="100">
        <v>5.7794511610386401E-2</v>
      </c>
      <c r="G199" s="100">
        <v>0.16201072931289701</v>
      </c>
    </row>
    <row r="200" spans="2:7" x14ac:dyDescent="0.2">
      <c r="B200" s="98">
        <v>193</v>
      </c>
      <c r="C200" s="96" t="s">
        <v>253</v>
      </c>
      <c r="D200" s="100">
        <v>8.3832710981369019E-2</v>
      </c>
      <c r="E200" s="100">
        <v>0.1420724093914032</v>
      </c>
      <c r="F200" s="100">
        <v>0.104927064178886</v>
      </c>
      <c r="G200" s="100">
        <v>0.206260621547699</v>
      </c>
    </row>
    <row r="201" spans="2:7" x14ac:dyDescent="0.2">
      <c r="B201" s="98">
        <v>194</v>
      </c>
      <c r="C201" s="96" t="s">
        <v>253</v>
      </c>
      <c r="D201" s="100">
        <v>5.0228595733642578E-2</v>
      </c>
      <c r="E201" s="100">
        <v>0.1424316018819809</v>
      </c>
      <c r="F201" s="100">
        <v>8.5597630223308796E-2</v>
      </c>
      <c r="G201" s="100">
        <v>0.213389337062836</v>
      </c>
    </row>
    <row r="202" spans="2:7" x14ac:dyDescent="0.2">
      <c r="B202" s="98">
        <v>195</v>
      </c>
      <c r="C202" s="96" t="s">
        <v>253</v>
      </c>
      <c r="D202" s="100">
        <v>0.27595782279968262</v>
      </c>
      <c r="E202" s="100">
        <v>0.14328284561634064</v>
      </c>
      <c r="F202" s="100">
        <v>0.105875000712549</v>
      </c>
      <c r="G202" s="100">
        <v>9.8705179989337893E-2</v>
      </c>
    </row>
    <row r="203" spans="2:7" x14ac:dyDescent="0.2">
      <c r="B203" s="98">
        <v>196</v>
      </c>
      <c r="C203" s="96" t="s">
        <v>253</v>
      </c>
      <c r="D203" s="100">
        <v>5.3471062332391739E-2</v>
      </c>
      <c r="E203" s="100">
        <v>0.14366550743579865</v>
      </c>
      <c r="F203" s="100">
        <v>4.6072294334320099E-2</v>
      </c>
      <c r="G203" s="100">
        <v>0.21253360807895699</v>
      </c>
    </row>
    <row r="204" spans="2:7" x14ac:dyDescent="0.2">
      <c r="B204" s="98">
        <v>197</v>
      </c>
      <c r="C204" s="96" t="s">
        <v>253</v>
      </c>
      <c r="D204" s="100">
        <v>0.12008047103881836</v>
      </c>
      <c r="E204" s="100">
        <v>0.14544340968132019</v>
      </c>
      <c r="F204" s="100">
        <v>9.0136245682833002E-2</v>
      </c>
      <c r="G204" s="100">
        <v>0.116381272673607</v>
      </c>
    </row>
    <row r="205" spans="2:7" x14ac:dyDescent="0.2">
      <c r="B205" s="98">
        <v>198</v>
      </c>
      <c r="C205" s="96" t="s">
        <v>253</v>
      </c>
      <c r="D205" s="100">
        <v>9.5304973423480988E-2</v>
      </c>
      <c r="E205" s="100">
        <v>0.14546547830104828</v>
      </c>
      <c r="F205" s="100">
        <v>0.10447598766553499</v>
      </c>
      <c r="G205" s="100">
        <v>0.152053236961365</v>
      </c>
    </row>
    <row r="206" spans="2:7" x14ac:dyDescent="0.2">
      <c r="B206" s="98">
        <v>199</v>
      </c>
      <c r="C206" s="96" t="s">
        <v>253</v>
      </c>
      <c r="D206" s="100">
        <v>4.6240147203207016E-2</v>
      </c>
      <c r="E206" s="100">
        <v>0.14592176675796509</v>
      </c>
      <c r="F206" s="100">
        <v>3.2941004845357197E-2</v>
      </c>
      <c r="G206" s="100">
        <v>0.12566079199314101</v>
      </c>
    </row>
    <row r="207" spans="2:7" x14ac:dyDescent="0.2">
      <c r="B207" s="98">
        <v>200</v>
      </c>
      <c r="C207" s="96" t="s">
        <v>253</v>
      </c>
      <c r="D207" s="100">
        <v>0.30568557977676392</v>
      </c>
      <c r="E207" s="100">
        <v>0.14627104997634888</v>
      </c>
      <c r="F207" s="100">
        <v>0.110338862574007</v>
      </c>
      <c r="G207" s="100">
        <v>0.115205243229866</v>
      </c>
    </row>
    <row r="208" spans="2:7" x14ac:dyDescent="0.2">
      <c r="B208" s="98">
        <v>201</v>
      </c>
      <c r="C208" s="96" t="s">
        <v>253</v>
      </c>
      <c r="D208" s="100">
        <v>0.13662374019622803</v>
      </c>
      <c r="E208" s="100">
        <v>0.14832878112792969</v>
      </c>
      <c r="F208" s="100">
        <v>0.27176242048958399</v>
      </c>
      <c r="G208" s="100">
        <v>0.132780537009239</v>
      </c>
    </row>
    <row r="209" spans="2:7" x14ac:dyDescent="0.2">
      <c r="B209" s="98">
        <v>202</v>
      </c>
      <c r="C209" s="96" t="s">
        <v>253</v>
      </c>
      <c r="D209" s="100">
        <v>3.4220796078443527E-2</v>
      </c>
      <c r="E209" s="100">
        <v>0.15144968032836914</v>
      </c>
      <c r="F209" s="100">
        <v>5.89111488045575E-2</v>
      </c>
      <c r="G209" s="100">
        <v>0.23302301764488201</v>
      </c>
    </row>
    <row r="210" spans="2:7" x14ac:dyDescent="0.2">
      <c r="B210" s="98">
        <v>203</v>
      </c>
      <c r="C210" s="96" t="s">
        <v>253</v>
      </c>
      <c r="D210" s="100">
        <v>0.18505153059959412</v>
      </c>
      <c r="E210" s="100">
        <v>0.15169630944728851</v>
      </c>
      <c r="F210" s="100">
        <v>0.208992990751176</v>
      </c>
      <c r="G210" s="100">
        <v>0.25031712651252702</v>
      </c>
    </row>
    <row r="211" spans="2:7" x14ac:dyDescent="0.2">
      <c r="B211" s="98">
        <v>204</v>
      </c>
      <c r="C211" s="96" t="s">
        <v>253</v>
      </c>
      <c r="D211" s="100">
        <v>8.4057271480560303E-2</v>
      </c>
      <c r="E211" s="100">
        <v>0.15263031423091888</v>
      </c>
      <c r="F211" s="100">
        <v>8.2916216960744998E-2</v>
      </c>
      <c r="G211" s="100">
        <v>0.19515834748745001</v>
      </c>
    </row>
    <row r="212" spans="2:7" x14ac:dyDescent="0.2">
      <c r="B212" s="98">
        <v>205</v>
      </c>
      <c r="C212" s="96" t="s">
        <v>253</v>
      </c>
      <c r="D212" s="100">
        <v>5.3142685443162918E-2</v>
      </c>
      <c r="E212" s="100">
        <v>0.15264104306697845</v>
      </c>
      <c r="F212" s="100">
        <v>4.3942644529774803E-2</v>
      </c>
      <c r="G212" s="100">
        <v>0.19656114280223799</v>
      </c>
    </row>
    <row r="213" spans="2:7" x14ac:dyDescent="0.2">
      <c r="B213" s="98">
        <v>206</v>
      </c>
      <c r="C213" s="96" t="s">
        <v>253</v>
      </c>
      <c r="D213" s="100">
        <v>3.6253485828638077E-2</v>
      </c>
      <c r="E213" s="100">
        <v>0.15472641587257385</v>
      </c>
      <c r="F213" s="100">
        <v>5.3683368388661203E-2</v>
      </c>
      <c r="G213" s="100">
        <v>0.16097997128963501</v>
      </c>
    </row>
    <row r="214" spans="2:7" x14ac:dyDescent="0.2">
      <c r="B214" s="98">
        <v>207</v>
      </c>
      <c r="C214" s="96" t="s">
        <v>253</v>
      </c>
      <c r="D214" s="100">
        <v>3.6825396120548248E-2</v>
      </c>
      <c r="E214" s="100">
        <v>0.1562328040599823</v>
      </c>
      <c r="F214" s="100">
        <v>6.8832316726603796E-2</v>
      </c>
      <c r="G214" s="100">
        <v>9.6548654139041901E-2</v>
      </c>
    </row>
    <row r="215" spans="2:7" x14ac:dyDescent="0.2">
      <c r="B215" s="98">
        <v>208</v>
      </c>
      <c r="C215" s="96" t="s">
        <v>253</v>
      </c>
      <c r="D215" s="100">
        <v>2.8244422748684883E-2</v>
      </c>
      <c r="E215" s="100">
        <v>0.15635305643081665</v>
      </c>
      <c r="F215" s="100">
        <v>5.0605964475644701E-2</v>
      </c>
      <c r="G215" s="100">
        <v>0.16825444996357</v>
      </c>
    </row>
    <row r="216" spans="2:7" x14ac:dyDescent="0.2">
      <c r="B216" s="98">
        <v>209</v>
      </c>
      <c r="C216" s="96" t="s">
        <v>253</v>
      </c>
      <c r="D216" s="100">
        <v>0.21303585171699524</v>
      </c>
      <c r="E216" s="100">
        <v>0.15649116039276123</v>
      </c>
      <c r="F216" s="100">
        <v>0.48212918712738101</v>
      </c>
      <c r="G216" s="100">
        <v>0.24635009467601801</v>
      </c>
    </row>
    <row r="217" spans="2:7" x14ac:dyDescent="0.2">
      <c r="B217" s="98">
        <v>210</v>
      </c>
      <c r="C217" s="96" t="s">
        <v>253</v>
      </c>
      <c r="D217" s="100">
        <v>0.12720385193824768</v>
      </c>
      <c r="E217" s="100">
        <v>0.15863069891929626</v>
      </c>
      <c r="F217" s="100">
        <v>0.10988077100275601</v>
      </c>
      <c r="G217" s="100">
        <v>0.16295094788074499</v>
      </c>
    </row>
    <row r="218" spans="2:7" x14ac:dyDescent="0.2">
      <c r="B218" s="98">
        <v>211</v>
      </c>
      <c r="C218" s="96" t="s">
        <v>253</v>
      </c>
      <c r="D218" s="100">
        <v>4.4893424957990646E-2</v>
      </c>
      <c r="E218" s="100">
        <v>0.15988211333751678</v>
      </c>
      <c r="F218" s="100">
        <v>4.7894433808445901E-2</v>
      </c>
      <c r="G218" s="100">
        <v>0.20378161966800701</v>
      </c>
    </row>
    <row r="219" spans="2:7" x14ac:dyDescent="0.2">
      <c r="B219" s="98">
        <v>212</v>
      </c>
      <c r="C219" s="96" t="s">
        <v>253</v>
      </c>
      <c r="D219" s="100">
        <v>4.881986603140831E-2</v>
      </c>
      <c r="E219" s="100">
        <v>0.16098755598068237</v>
      </c>
      <c r="F219" s="100">
        <v>1.30880863883836E-2</v>
      </c>
      <c r="G219" s="100">
        <v>0.14620807766914401</v>
      </c>
    </row>
    <row r="220" spans="2:7" x14ac:dyDescent="0.2">
      <c r="B220" s="98">
        <v>213</v>
      </c>
      <c r="C220" s="96" t="s">
        <v>253</v>
      </c>
      <c r="D220" s="100">
        <v>3.5971220582723618E-2</v>
      </c>
      <c r="E220" s="100">
        <v>0.16350555419921875</v>
      </c>
      <c r="F220" s="100">
        <v>3.3889786919555798E-2</v>
      </c>
      <c r="G220" s="100">
        <v>0.25512075424194303</v>
      </c>
    </row>
    <row r="221" spans="2:7" x14ac:dyDescent="0.2">
      <c r="B221" s="98">
        <v>214</v>
      </c>
      <c r="C221" s="96" t="s">
        <v>253</v>
      </c>
      <c r="D221" s="100">
        <v>8.1637315452098846E-2</v>
      </c>
      <c r="E221" s="100">
        <v>0.1692773848772049</v>
      </c>
      <c r="F221" s="100">
        <v>0.13052738424353899</v>
      </c>
      <c r="G221" s="100">
        <v>0.131127163767815</v>
      </c>
    </row>
    <row r="222" spans="2:7" x14ac:dyDescent="0.2">
      <c r="B222" s="98">
        <v>215</v>
      </c>
      <c r="C222" s="96" t="s">
        <v>253</v>
      </c>
      <c r="D222" s="100">
        <v>2.7607006952166557E-2</v>
      </c>
      <c r="E222" s="100">
        <v>0.17016588151454926</v>
      </c>
      <c r="F222" s="100">
        <v>3.7239375959041698E-2</v>
      </c>
      <c r="G222" s="100">
        <v>0.15164063870906799</v>
      </c>
    </row>
    <row r="223" spans="2:7" x14ac:dyDescent="0.2">
      <c r="B223" s="98">
        <v>216</v>
      </c>
      <c r="C223" s="96" t="s">
        <v>253</v>
      </c>
      <c r="D223" s="100">
        <v>0.22660322487354279</v>
      </c>
      <c r="E223" s="100">
        <v>0.17148198187351227</v>
      </c>
      <c r="F223" s="100">
        <v>0.28365260210000498</v>
      </c>
      <c r="G223" s="100">
        <v>0.270015329122543</v>
      </c>
    </row>
    <row r="224" spans="2:7" x14ac:dyDescent="0.2">
      <c r="B224" s="98">
        <v>217</v>
      </c>
      <c r="C224" s="96" t="s">
        <v>253</v>
      </c>
      <c r="D224" s="100">
        <v>7.1863502264022827E-2</v>
      </c>
      <c r="E224" s="100">
        <v>0.17517565190792084</v>
      </c>
      <c r="F224" s="100">
        <v>8.5820701856922602E-2</v>
      </c>
      <c r="G224" s="100">
        <v>0.188068091869354</v>
      </c>
    </row>
    <row r="225" spans="2:7" x14ac:dyDescent="0.2">
      <c r="B225" s="98">
        <v>218</v>
      </c>
      <c r="C225" s="96" t="s">
        <v>253</v>
      </c>
      <c r="D225" s="100">
        <v>1.7209772020578384E-2</v>
      </c>
      <c r="E225" s="100">
        <v>0.17924351990222931</v>
      </c>
      <c r="F225" s="100">
        <v>2.6414711836001699E-2</v>
      </c>
      <c r="G225" s="100">
        <v>0.22394223511219</v>
      </c>
    </row>
    <row r="226" spans="2:7" x14ac:dyDescent="0.2">
      <c r="B226" s="98">
        <v>219</v>
      </c>
      <c r="C226" s="96" t="s">
        <v>253</v>
      </c>
      <c r="D226" s="100">
        <v>6.2846720218658447E-2</v>
      </c>
      <c r="E226" s="100">
        <v>0.18253666162490845</v>
      </c>
      <c r="F226" s="100">
        <v>6.6111969072701504E-2</v>
      </c>
      <c r="G226" s="100">
        <v>0.14829562604427299</v>
      </c>
    </row>
    <row r="227" spans="2:7" x14ac:dyDescent="0.2">
      <c r="B227" s="98">
        <v>220</v>
      </c>
      <c r="C227" s="96" t="s">
        <v>253</v>
      </c>
      <c r="D227" s="100">
        <v>9.1179393231868744E-2</v>
      </c>
      <c r="E227" s="100">
        <v>0.18263627588748932</v>
      </c>
      <c r="F227" s="100">
        <v>0.149355634116559</v>
      </c>
      <c r="G227" s="100">
        <v>0.15114630758762401</v>
      </c>
    </row>
    <row r="228" spans="2:7" x14ac:dyDescent="0.2">
      <c r="B228" s="98">
        <v>221</v>
      </c>
      <c r="C228" s="96" t="s">
        <v>253</v>
      </c>
      <c r="D228" s="100">
        <v>7.8005470335483551E-2</v>
      </c>
      <c r="E228" s="100">
        <v>0.1834043562412262</v>
      </c>
      <c r="F228" s="100">
        <v>8.0228332816171297E-2</v>
      </c>
      <c r="G228" s="100">
        <v>0.27640855312347401</v>
      </c>
    </row>
    <row r="229" spans="2:7" x14ac:dyDescent="0.2">
      <c r="B229" s="98">
        <v>222</v>
      </c>
      <c r="C229" s="96" t="s">
        <v>253</v>
      </c>
      <c r="D229" s="100">
        <v>3.7884518504142761E-2</v>
      </c>
      <c r="E229" s="100">
        <v>0.18362328410148621</v>
      </c>
      <c r="F229" s="100">
        <v>2.5246222843982001E-2</v>
      </c>
      <c r="G229" s="100">
        <v>0.187125399708748</v>
      </c>
    </row>
    <row r="230" spans="2:7" x14ac:dyDescent="0.2">
      <c r="B230" s="98">
        <v>223</v>
      </c>
      <c r="C230" s="96" t="s">
        <v>253</v>
      </c>
      <c r="D230" s="100">
        <v>3.0356099829077721E-2</v>
      </c>
      <c r="E230" s="100">
        <v>0.18480527400970459</v>
      </c>
      <c r="F230" s="100">
        <v>3.0446098282462301E-2</v>
      </c>
      <c r="G230" s="100">
        <v>0.20730152726173401</v>
      </c>
    </row>
    <row r="231" spans="2:7" x14ac:dyDescent="0.2">
      <c r="B231" s="98">
        <v>224</v>
      </c>
      <c r="C231" s="96" t="s">
        <v>253</v>
      </c>
      <c r="D231" s="100">
        <v>9.4633892178535461E-2</v>
      </c>
      <c r="E231" s="100">
        <v>0.18858049809932709</v>
      </c>
      <c r="F231" s="100">
        <v>0.112221879427187</v>
      </c>
      <c r="G231" s="100">
        <v>0.139165684580803</v>
      </c>
    </row>
    <row r="232" spans="2:7" x14ac:dyDescent="0.2">
      <c r="B232" s="98">
        <v>225</v>
      </c>
      <c r="C232" s="96" t="s">
        <v>253</v>
      </c>
      <c r="D232" s="100">
        <v>0.1152307465672493</v>
      </c>
      <c r="E232" s="100">
        <v>0.18955317139625549</v>
      </c>
      <c r="F232" s="100">
        <v>0.113751953162831</v>
      </c>
      <c r="G232" s="100">
        <v>0.20786312222480799</v>
      </c>
    </row>
    <row r="233" spans="2:7" x14ac:dyDescent="0.2">
      <c r="B233" s="98">
        <v>226</v>
      </c>
      <c r="C233" s="96" t="s">
        <v>253</v>
      </c>
      <c r="D233" s="100">
        <v>1.6989098861813545E-2</v>
      </c>
      <c r="E233" s="100">
        <v>0.19110283255577087</v>
      </c>
      <c r="F233" s="100">
        <v>1.9658351417469602E-2</v>
      </c>
      <c r="G233" s="100">
        <v>0.13860946893692</v>
      </c>
    </row>
    <row r="234" spans="2:7" x14ac:dyDescent="0.2">
      <c r="B234" s="98">
        <v>227</v>
      </c>
      <c r="C234" s="96" t="s">
        <v>253</v>
      </c>
      <c r="D234" s="100">
        <v>1.2585388496518135E-2</v>
      </c>
      <c r="E234" s="100">
        <v>0.19267238676548004</v>
      </c>
      <c r="F234" s="100">
        <v>2.6278052074467598E-2</v>
      </c>
      <c r="G234" s="100">
        <v>0.17922237515449499</v>
      </c>
    </row>
    <row r="235" spans="2:7" x14ac:dyDescent="0.2">
      <c r="B235" s="98">
        <v>228</v>
      </c>
      <c r="C235" s="96" t="s">
        <v>253</v>
      </c>
      <c r="D235" s="100">
        <v>1.9172582775354385E-2</v>
      </c>
      <c r="E235" s="100">
        <v>0.19431452453136444</v>
      </c>
      <c r="F235" s="100">
        <v>4.4813798694727597E-2</v>
      </c>
      <c r="G235" s="100">
        <v>0.326414674520493</v>
      </c>
    </row>
    <row r="236" spans="2:7" x14ac:dyDescent="0.2">
      <c r="B236" s="98">
        <v>229</v>
      </c>
      <c r="C236" s="96" t="s">
        <v>253</v>
      </c>
      <c r="D236" s="100">
        <v>3.8032602518796921E-2</v>
      </c>
      <c r="E236" s="100">
        <v>0.20183257758617401</v>
      </c>
      <c r="F236" s="100">
        <v>6.5887521281876901E-2</v>
      </c>
      <c r="G236" s="100">
        <v>0.11367294192314099</v>
      </c>
    </row>
    <row r="237" spans="2:7" x14ac:dyDescent="0.2">
      <c r="B237" s="98">
        <v>230</v>
      </c>
      <c r="C237" s="96" t="s">
        <v>253</v>
      </c>
      <c r="D237" s="100">
        <v>0.1191674992442131</v>
      </c>
      <c r="E237" s="100">
        <v>0.20392747223377228</v>
      </c>
      <c r="F237" s="100">
        <v>6.9144069048012999E-2</v>
      </c>
      <c r="G237" s="100">
        <v>0.117497242987156</v>
      </c>
    </row>
    <row r="238" spans="2:7" x14ac:dyDescent="0.2">
      <c r="B238" s="98">
        <v>231</v>
      </c>
      <c r="C238" s="96" t="s">
        <v>253</v>
      </c>
      <c r="D238" s="100">
        <v>7.9404056072235107E-2</v>
      </c>
      <c r="E238" s="100">
        <v>0.20911349356174469</v>
      </c>
      <c r="F238" s="100">
        <v>0.123981922321486</v>
      </c>
      <c r="G238" s="100">
        <v>0.22760689258575401</v>
      </c>
    </row>
    <row r="239" spans="2:7" x14ac:dyDescent="0.2">
      <c r="B239" s="98">
        <v>232</v>
      </c>
      <c r="C239" s="96" t="s">
        <v>253</v>
      </c>
      <c r="D239" s="100">
        <v>8.403361588716507E-2</v>
      </c>
      <c r="E239" s="100">
        <v>0.20985689759254456</v>
      </c>
      <c r="F239" s="100">
        <v>0.12959777131125</v>
      </c>
      <c r="G239" s="100">
        <v>0.202588841319084</v>
      </c>
    </row>
    <row r="240" spans="2:7" x14ac:dyDescent="0.2">
      <c r="B240" s="98">
        <v>233</v>
      </c>
      <c r="C240" s="96" t="s">
        <v>253</v>
      </c>
      <c r="D240" s="100">
        <v>6.3238583505153656E-2</v>
      </c>
      <c r="E240" s="100">
        <v>0.21111465990543365</v>
      </c>
      <c r="F240" s="100">
        <v>5.5508429308891001E-2</v>
      </c>
      <c r="G240" s="100">
        <v>0.17506369948387099</v>
      </c>
    </row>
    <row r="241" spans="2:7" x14ac:dyDescent="0.2">
      <c r="B241" s="98">
        <v>234</v>
      </c>
      <c r="C241" s="96" t="s">
        <v>253</v>
      </c>
      <c r="D241" s="100">
        <v>5.2190769463777542E-2</v>
      </c>
      <c r="E241" s="100">
        <v>0.21209768950939178</v>
      </c>
      <c r="F241" s="100">
        <v>5.5505467644492198E-2</v>
      </c>
      <c r="G241" s="100">
        <v>0.219008803367615</v>
      </c>
    </row>
    <row r="242" spans="2:7" x14ac:dyDescent="0.2">
      <c r="B242" s="98">
        <v>235</v>
      </c>
      <c r="C242" s="96" t="s">
        <v>253</v>
      </c>
      <c r="D242" s="100">
        <v>0.14172302186489105</v>
      </c>
      <c r="E242" s="100">
        <v>0.21467949450016022</v>
      </c>
      <c r="F242" s="100">
        <v>0.13613783237128599</v>
      </c>
      <c r="G242" s="100">
        <v>0.193221360445023</v>
      </c>
    </row>
    <row r="243" spans="2:7" x14ac:dyDescent="0.2">
      <c r="B243" s="98">
        <v>236</v>
      </c>
      <c r="C243" s="96" t="s">
        <v>253</v>
      </c>
      <c r="D243" s="100">
        <v>3.8859225809574127E-2</v>
      </c>
      <c r="E243" s="100">
        <v>0.21470567584037781</v>
      </c>
      <c r="F243" s="100">
        <v>7.7180848892149004E-2</v>
      </c>
      <c r="G243" s="100">
        <v>0.25649017095565801</v>
      </c>
    </row>
    <row r="244" spans="2:7" x14ac:dyDescent="0.2">
      <c r="B244" s="98">
        <v>237</v>
      </c>
      <c r="C244" s="96" t="s">
        <v>253</v>
      </c>
      <c r="D244" s="100">
        <v>2.5779329240322113E-2</v>
      </c>
      <c r="E244" s="100">
        <v>0.22061817348003387</v>
      </c>
      <c r="F244" s="100">
        <v>2.1622195185461601E-2</v>
      </c>
      <c r="G244" s="100">
        <v>0.11803174018859899</v>
      </c>
    </row>
    <row r="245" spans="2:7" x14ac:dyDescent="0.2">
      <c r="B245" s="98">
        <v>238</v>
      </c>
      <c r="C245" s="96" t="s">
        <v>253</v>
      </c>
      <c r="D245" s="100">
        <v>4.561334103345871E-2</v>
      </c>
      <c r="E245" s="100">
        <v>0.22552897036075592</v>
      </c>
      <c r="F245" s="100">
        <v>5.1407652628554602E-2</v>
      </c>
      <c r="G245" s="100">
        <v>0.27541202306747398</v>
      </c>
    </row>
    <row r="246" spans="2:7" x14ac:dyDescent="0.2">
      <c r="B246" s="98">
        <v>239</v>
      </c>
      <c r="C246" s="96" t="s">
        <v>253</v>
      </c>
      <c r="D246" s="100">
        <v>4.1194550693035126E-2</v>
      </c>
      <c r="E246" s="100">
        <v>0.24358914792537689</v>
      </c>
      <c r="F246" s="100">
        <v>4.5086124675132497E-2</v>
      </c>
      <c r="G246" s="100">
        <v>0.21815712749957999</v>
      </c>
    </row>
    <row r="247" spans="2:7" x14ac:dyDescent="0.2">
      <c r="B247" s="98">
        <v>240</v>
      </c>
      <c r="C247" s="96" t="s">
        <v>253</v>
      </c>
      <c r="D247" s="100">
        <v>4.3347254395484924E-2</v>
      </c>
      <c r="E247" s="100">
        <v>0.25754609704017639</v>
      </c>
      <c r="F247" s="100">
        <v>5.9361663764316001E-2</v>
      </c>
      <c r="G247" s="100">
        <v>0.38047334551811202</v>
      </c>
    </row>
    <row r="248" spans="2:7" x14ac:dyDescent="0.2">
      <c r="B248" s="98">
        <v>241</v>
      </c>
      <c r="C248" s="96" t="s">
        <v>253</v>
      </c>
      <c r="D248" s="100">
        <v>3.1550761312246323E-2</v>
      </c>
      <c r="E248" s="100">
        <v>0.25877413153648376</v>
      </c>
      <c r="F248" s="100">
        <v>3.0571383620422998E-2</v>
      </c>
      <c r="G248" s="100">
        <v>0.321488887071609</v>
      </c>
    </row>
    <row r="249" spans="2:7" x14ac:dyDescent="0.2">
      <c r="B249" s="98">
        <v>242</v>
      </c>
      <c r="C249" s="96" t="s">
        <v>253</v>
      </c>
      <c r="D249" s="100">
        <v>3.0557107180356979E-2</v>
      </c>
      <c r="E249" s="100">
        <v>0.26048070192337036</v>
      </c>
      <c r="F249" s="100">
        <v>2.7014608598186302E-2</v>
      </c>
      <c r="G249" s="100">
        <v>0.25737160444259599</v>
      </c>
    </row>
    <row r="250" spans="2:7" x14ac:dyDescent="0.2">
      <c r="B250" s="98">
        <v>243</v>
      </c>
      <c r="C250" s="96" t="s">
        <v>253</v>
      </c>
      <c r="D250" s="100">
        <v>3.6968003958463669E-2</v>
      </c>
      <c r="E250" s="100">
        <v>0.2656548023223877</v>
      </c>
      <c r="F250" s="100">
        <v>3.4685964533139199E-2</v>
      </c>
      <c r="G250" s="100">
        <v>0.20436967909336101</v>
      </c>
    </row>
    <row r="251" spans="2:7" x14ac:dyDescent="0.2">
      <c r="B251" s="98">
        <v>244</v>
      </c>
      <c r="C251" s="96" t="s">
        <v>253</v>
      </c>
      <c r="D251" s="100">
        <v>0.10598106682300568</v>
      </c>
      <c r="E251" s="100">
        <v>0.27106502652168274</v>
      </c>
      <c r="F251" s="100">
        <v>6.0148665873271903E-2</v>
      </c>
      <c r="G251" s="100">
        <v>0.20725293457508101</v>
      </c>
    </row>
    <row r="252" spans="2:7" x14ac:dyDescent="0.2">
      <c r="B252" s="98">
        <v>245</v>
      </c>
      <c r="C252" s="96" t="s">
        <v>253</v>
      </c>
      <c r="D252" s="100">
        <v>9.0077444911003113E-2</v>
      </c>
      <c r="E252" s="100">
        <v>0.2735937237739563</v>
      </c>
      <c r="F252" s="100">
        <v>9.3589568785348604E-2</v>
      </c>
      <c r="G252" s="100">
        <v>0.32015061378478998</v>
      </c>
    </row>
    <row r="253" spans="2:7" x14ac:dyDescent="0.2">
      <c r="B253" s="98">
        <v>246</v>
      </c>
      <c r="C253" s="96" t="s">
        <v>253</v>
      </c>
      <c r="D253" s="100">
        <v>4.8143405467271805E-2</v>
      </c>
      <c r="E253" s="100">
        <v>0.27539783716201782</v>
      </c>
      <c r="F253" s="100">
        <v>5.6960645096162901E-2</v>
      </c>
      <c r="G253" s="100">
        <v>0.49956879019737199</v>
      </c>
    </row>
    <row r="254" spans="2:7" x14ac:dyDescent="0.2">
      <c r="B254" s="98">
        <v>247</v>
      </c>
      <c r="C254" s="96" t="s">
        <v>253</v>
      </c>
      <c r="D254" s="100">
        <v>7.7054470777511597E-2</v>
      </c>
      <c r="E254" s="100">
        <v>0.28302335739135742</v>
      </c>
      <c r="F254" s="100">
        <v>5.2279325562334299E-2</v>
      </c>
      <c r="G254" s="100">
        <v>0.218386515974998</v>
      </c>
    </row>
    <row r="255" spans="2:7" x14ac:dyDescent="0.2">
      <c r="B255" s="98">
        <v>248</v>
      </c>
      <c r="C255" s="96" t="s">
        <v>253</v>
      </c>
      <c r="D255" s="100">
        <v>3.374297171831131E-2</v>
      </c>
      <c r="E255" s="100">
        <v>0.28379502892494202</v>
      </c>
      <c r="F255" s="100">
        <v>5.4013925253215203E-2</v>
      </c>
      <c r="G255" s="100">
        <v>0.16598460078239399</v>
      </c>
    </row>
    <row r="256" spans="2:7" x14ac:dyDescent="0.2">
      <c r="B256" s="98">
        <v>249</v>
      </c>
      <c r="C256" s="96" t="s">
        <v>253</v>
      </c>
      <c r="D256" s="100">
        <v>7.9616643488407135E-2</v>
      </c>
      <c r="E256" s="100">
        <v>0.29308086633682251</v>
      </c>
      <c r="F256" s="100">
        <v>0.106943695831655</v>
      </c>
      <c r="G256" s="100">
        <v>0.33144760131835899</v>
      </c>
    </row>
    <row r="257" spans="2:7" x14ac:dyDescent="0.2">
      <c r="B257" s="98">
        <v>250</v>
      </c>
      <c r="C257" s="96" t="s">
        <v>253</v>
      </c>
      <c r="D257" s="100">
        <v>4.2640823870897293E-2</v>
      </c>
      <c r="E257" s="100">
        <v>0.29315567016601562</v>
      </c>
      <c r="F257" s="100">
        <v>9.3465227563767003E-3</v>
      </c>
      <c r="G257" s="100">
        <v>0.25806990265846302</v>
      </c>
    </row>
    <row r="258" spans="2:7" x14ac:dyDescent="0.2">
      <c r="B258" s="98">
        <v>251</v>
      </c>
      <c r="C258" s="96" t="s">
        <v>253</v>
      </c>
      <c r="D258" s="100">
        <v>6.0922164469957352E-2</v>
      </c>
      <c r="E258" s="100">
        <v>0.30109250545501709</v>
      </c>
      <c r="F258" s="100">
        <v>0.117721487567657</v>
      </c>
      <c r="G258" s="100">
        <v>0.47220665216445901</v>
      </c>
    </row>
    <row r="259" spans="2:7" x14ac:dyDescent="0.2">
      <c r="B259" s="98">
        <v>252</v>
      </c>
      <c r="C259" s="96" t="s">
        <v>253</v>
      </c>
      <c r="D259" s="100">
        <v>0.14867840707302094</v>
      </c>
      <c r="E259" s="100">
        <v>0.30176213383674622</v>
      </c>
      <c r="F259" s="100">
        <v>6.3178866620280896E-2</v>
      </c>
      <c r="G259" s="100">
        <v>0.22695459425449399</v>
      </c>
    </row>
    <row r="260" spans="2:7" x14ac:dyDescent="0.2">
      <c r="B260" s="98">
        <v>253</v>
      </c>
      <c r="C260" s="96" t="s">
        <v>253</v>
      </c>
      <c r="D260" s="100">
        <v>4.3731596320867538E-2</v>
      </c>
      <c r="E260" s="100">
        <v>0.30320781469345093</v>
      </c>
      <c r="F260" s="100">
        <v>5.9470438724448703E-2</v>
      </c>
      <c r="G260" s="100">
        <v>0.39286476373672502</v>
      </c>
    </row>
    <row r="261" spans="2:7" x14ac:dyDescent="0.2">
      <c r="B261" s="98">
        <v>254</v>
      </c>
      <c r="C261" s="96" t="s">
        <v>253</v>
      </c>
      <c r="D261" s="100">
        <v>0.10758157819509506</v>
      </c>
      <c r="E261" s="100">
        <v>0.30439713597297668</v>
      </c>
      <c r="F261" s="100">
        <v>8.6001616372682305E-2</v>
      </c>
      <c r="G261" s="100">
        <v>0.27868324518203702</v>
      </c>
    </row>
    <row r="262" spans="2:7" x14ac:dyDescent="0.2">
      <c r="B262" s="98">
        <v>255</v>
      </c>
      <c r="C262" s="96" t="s">
        <v>253</v>
      </c>
      <c r="D262" s="100">
        <v>7.1317955851554871E-2</v>
      </c>
      <c r="E262" s="100">
        <v>0.30564838647842407</v>
      </c>
      <c r="F262" s="100">
        <v>7.2606342114196601E-2</v>
      </c>
      <c r="G262" s="100">
        <v>0.22343458235263799</v>
      </c>
    </row>
    <row r="263" spans="2:7" x14ac:dyDescent="0.2">
      <c r="B263" s="98">
        <v>256</v>
      </c>
      <c r="C263" s="96" t="s">
        <v>253</v>
      </c>
      <c r="D263" s="100">
        <v>0.12333332747220993</v>
      </c>
      <c r="E263" s="100">
        <v>0.30666664242744446</v>
      </c>
      <c r="F263" s="100">
        <v>7.1736029216221395E-2</v>
      </c>
      <c r="G263" s="100">
        <v>0.287089884281158</v>
      </c>
    </row>
    <row r="264" spans="2:7" x14ac:dyDescent="0.2">
      <c r="B264" s="98">
        <v>257</v>
      </c>
      <c r="C264" s="96" t="s">
        <v>253</v>
      </c>
      <c r="D264" s="100">
        <v>4.9650922417640686E-2</v>
      </c>
      <c r="E264" s="100">
        <v>0.30769532918930054</v>
      </c>
      <c r="F264" s="100">
        <v>5.3193296813905298E-2</v>
      </c>
      <c r="G264" s="100">
        <v>0.39929509162902799</v>
      </c>
    </row>
    <row r="265" spans="2:7" x14ac:dyDescent="0.2">
      <c r="B265" s="98">
        <v>258</v>
      </c>
      <c r="C265" s="96" t="s">
        <v>253</v>
      </c>
      <c r="D265" s="100">
        <v>1.6886187717318535E-2</v>
      </c>
      <c r="E265" s="100">
        <v>0.30908474326133728</v>
      </c>
      <c r="F265" s="100">
        <v>2.3789801979258202E-2</v>
      </c>
      <c r="G265" s="100">
        <v>0.21239654719829601</v>
      </c>
    </row>
    <row r="266" spans="2:7" x14ac:dyDescent="0.2">
      <c r="B266" s="98">
        <v>259</v>
      </c>
      <c r="C266" s="96" t="s">
        <v>253</v>
      </c>
      <c r="D266" s="100">
        <v>0.11215608566999435</v>
      </c>
      <c r="E266" s="100">
        <v>0.31295621395111084</v>
      </c>
      <c r="F266" s="100">
        <v>0.14657468222822101</v>
      </c>
      <c r="G266" s="100">
        <v>0.26501026749610901</v>
      </c>
    </row>
    <row r="267" spans="2:7" x14ac:dyDescent="0.2">
      <c r="B267" s="98">
        <v>260</v>
      </c>
      <c r="C267" s="96" t="s">
        <v>253</v>
      </c>
      <c r="D267" s="100">
        <v>4.8200465738773346E-2</v>
      </c>
      <c r="E267" s="100">
        <v>0.31354722380638123</v>
      </c>
      <c r="F267" s="100">
        <v>5.3719938970255197E-2</v>
      </c>
      <c r="G267" s="100">
        <v>0.234233528375626</v>
      </c>
    </row>
    <row r="268" spans="2:7" x14ac:dyDescent="0.2">
      <c r="B268" s="98">
        <v>261</v>
      </c>
      <c r="C268" s="96" t="s">
        <v>253</v>
      </c>
      <c r="D268" s="100">
        <v>1.040656678378582E-2</v>
      </c>
      <c r="E268" s="100">
        <v>0.31361904740333557</v>
      </c>
      <c r="F268" s="100">
        <v>1.2451832546120501E-2</v>
      </c>
      <c r="G268" s="100">
        <v>0.39255055785179099</v>
      </c>
    </row>
    <row r="269" spans="2:7" x14ac:dyDescent="0.2">
      <c r="B269" s="98">
        <v>262</v>
      </c>
      <c r="C269" s="96" t="s">
        <v>253</v>
      </c>
      <c r="D269" s="100">
        <v>6.9944247603416443E-2</v>
      </c>
      <c r="E269" s="100">
        <v>0.31643858551979065</v>
      </c>
      <c r="F269" s="100">
        <v>5.7508110053476003E-2</v>
      </c>
      <c r="G269" s="100">
        <v>0.256894290447235</v>
      </c>
    </row>
    <row r="270" spans="2:7" x14ac:dyDescent="0.2">
      <c r="B270" s="98">
        <v>263</v>
      </c>
      <c r="C270" s="96" t="s">
        <v>253</v>
      </c>
      <c r="D270" s="100">
        <v>0.1330542117357254</v>
      </c>
      <c r="E270" s="100">
        <v>0.32057291269302368</v>
      </c>
      <c r="F270" s="100">
        <v>0.14951136954161201</v>
      </c>
      <c r="G270" s="100">
        <v>0.52377718687057395</v>
      </c>
    </row>
    <row r="271" spans="2:7" x14ac:dyDescent="0.2">
      <c r="B271" s="98">
        <v>264</v>
      </c>
      <c r="C271" s="96" t="s">
        <v>253</v>
      </c>
      <c r="D271" s="100">
        <v>0.12681084871292114</v>
      </c>
      <c r="E271" s="100">
        <v>0.32083764672279358</v>
      </c>
      <c r="F271" s="100">
        <v>0.114012828529638</v>
      </c>
      <c r="G271" s="100">
        <v>0.179215773940086</v>
      </c>
    </row>
    <row r="272" spans="2:7" x14ac:dyDescent="0.2">
      <c r="B272" s="98">
        <v>265</v>
      </c>
      <c r="C272" s="96" t="s">
        <v>253</v>
      </c>
      <c r="D272" s="100">
        <v>4.7681070864200592E-2</v>
      </c>
      <c r="E272" s="100">
        <v>0.32157477736473083</v>
      </c>
      <c r="F272" s="100">
        <v>1.27279639774729E-2</v>
      </c>
      <c r="G272" s="100">
        <v>0.220447942614555</v>
      </c>
    </row>
    <row r="273" spans="2:7" x14ac:dyDescent="0.2">
      <c r="B273" s="98">
        <v>266</v>
      </c>
      <c r="C273" s="96" t="s">
        <v>253</v>
      </c>
      <c r="D273" s="100">
        <v>7.3864296078681946E-2</v>
      </c>
      <c r="E273" s="100">
        <v>0.33117559552192688</v>
      </c>
      <c r="F273" s="100">
        <v>4.1626341259420302E-2</v>
      </c>
      <c r="G273" s="100">
        <v>0.37762084603309598</v>
      </c>
    </row>
    <row r="274" spans="2:7" x14ac:dyDescent="0.2">
      <c r="B274" s="98">
        <v>267</v>
      </c>
      <c r="C274" s="96" t="s">
        <v>253</v>
      </c>
      <c r="D274" s="100">
        <v>9.1806642711162567E-2</v>
      </c>
      <c r="E274" s="100">
        <v>0.33299139142036438</v>
      </c>
      <c r="F274" s="100">
        <v>0.119866858936148</v>
      </c>
      <c r="G274" s="100">
        <v>0.40794402360916099</v>
      </c>
    </row>
    <row r="275" spans="2:7" x14ac:dyDescent="0.2">
      <c r="B275" s="98">
        <v>268</v>
      </c>
      <c r="C275" s="96" t="s">
        <v>253</v>
      </c>
      <c r="D275" s="100">
        <v>3.4574210643768311E-2</v>
      </c>
      <c r="E275" s="100">
        <v>0.33426350355148315</v>
      </c>
      <c r="F275" s="100">
        <v>2.78914597162895E-2</v>
      </c>
      <c r="G275" s="100">
        <v>0.20054113864898701</v>
      </c>
    </row>
    <row r="276" spans="2:7" x14ac:dyDescent="0.2">
      <c r="B276" s="98">
        <v>269</v>
      </c>
      <c r="C276" s="96" t="s">
        <v>253</v>
      </c>
      <c r="D276" s="100">
        <v>6.931014358997345E-2</v>
      </c>
      <c r="E276" s="100">
        <v>0.33564800024032593</v>
      </c>
      <c r="F276" s="100">
        <v>6.9256783212536394E-2</v>
      </c>
      <c r="G276" s="100">
        <v>0.30758196115493802</v>
      </c>
    </row>
    <row r="277" spans="2:7" x14ac:dyDescent="0.2">
      <c r="B277" s="98">
        <v>270</v>
      </c>
      <c r="C277" s="96" t="s">
        <v>253</v>
      </c>
      <c r="D277" s="100">
        <v>9.3138694763183594E-2</v>
      </c>
      <c r="E277" s="100">
        <v>0.33675488829612732</v>
      </c>
      <c r="F277" s="100">
        <v>0.16006417009888699</v>
      </c>
      <c r="G277" s="100">
        <v>0.35182425379753102</v>
      </c>
    </row>
    <row r="278" spans="2:7" x14ac:dyDescent="0.2">
      <c r="B278" s="98">
        <v>271</v>
      </c>
      <c r="C278" s="96" t="s">
        <v>253</v>
      </c>
      <c r="D278" s="100">
        <v>2.2049643099308014E-2</v>
      </c>
      <c r="E278" s="100">
        <v>0.33814525604248047</v>
      </c>
      <c r="F278" s="100">
        <v>1.20151509464613E-2</v>
      </c>
      <c r="G278" s="100">
        <v>0.30977991223335299</v>
      </c>
    </row>
    <row r="279" spans="2:7" x14ac:dyDescent="0.2">
      <c r="B279" s="98">
        <v>272</v>
      </c>
      <c r="C279" s="96" t="s">
        <v>253</v>
      </c>
      <c r="D279" s="100">
        <v>6.9294065237045288E-2</v>
      </c>
      <c r="E279" s="100">
        <v>0.350974440574646</v>
      </c>
      <c r="F279" s="100">
        <v>5.2921211321976497E-2</v>
      </c>
      <c r="G279" s="100">
        <v>0.51759523153304998</v>
      </c>
    </row>
    <row r="280" spans="2:7" x14ac:dyDescent="0.2">
      <c r="B280" s="98">
        <v>273</v>
      </c>
      <c r="C280" s="96" t="s">
        <v>253</v>
      </c>
      <c r="D280" s="100">
        <v>2.8397411108016968E-2</v>
      </c>
      <c r="E280" s="100">
        <v>0.36178839206695557</v>
      </c>
      <c r="F280" s="100">
        <v>6.0254087694935399E-2</v>
      </c>
      <c r="G280" s="100">
        <v>0.20740269124507901</v>
      </c>
    </row>
    <row r="281" spans="2:7" x14ac:dyDescent="0.2">
      <c r="B281" s="98">
        <v>274</v>
      </c>
      <c r="C281" s="96" t="s">
        <v>253</v>
      </c>
      <c r="D281" s="100">
        <v>0.19334426522254944</v>
      </c>
      <c r="E281" s="100">
        <v>0.37350597977638245</v>
      </c>
      <c r="F281" s="100">
        <v>0.18694388494855901</v>
      </c>
      <c r="G281" s="100">
        <v>0.43012666702270502</v>
      </c>
    </row>
    <row r="282" spans="2:7" x14ac:dyDescent="0.2">
      <c r="B282" s="98">
        <v>275</v>
      </c>
      <c r="C282" s="96" t="s">
        <v>253</v>
      </c>
      <c r="D282" s="100">
        <v>5.2433013916015625E-2</v>
      </c>
      <c r="E282" s="100">
        <v>0.37580841779708862</v>
      </c>
      <c r="F282" s="100">
        <v>3.9613784773003903E-2</v>
      </c>
      <c r="G282" s="100">
        <v>0.32022279500961298</v>
      </c>
    </row>
    <row r="283" spans="2:7" x14ac:dyDescent="0.2">
      <c r="B283" s="98">
        <v>276</v>
      </c>
      <c r="C283" s="96" t="s">
        <v>253</v>
      </c>
      <c r="D283" s="100">
        <v>2.8766894713044167E-2</v>
      </c>
      <c r="E283" s="100">
        <v>0.38892042636871338</v>
      </c>
      <c r="F283" s="100">
        <v>5.6551172322350102E-2</v>
      </c>
      <c r="G283" s="100">
        <v>0.209915891289711</v>
      </c>
    </row>
    <row r="284" spans="2:7" x14ac:dyDescent="0.2">
      <c r="B284" s="98">
        <v>277</v>
      </c>
      <c r="C284" s="96" t="s">
        <v>253</v>
      </c>
      <c r="D284" s="100">
        <v>5.2029840648174286E-2</v>
      </c>
      <c r="E284" s="100">
        <v>0.40209284424781799</v>
      </c>
      <c r="F284" s="100">
        <v>0.110786837346909</v>
      </c>
      <c r="G284" s="100">
        <v>0.313114583492279</v>
      </c>
    </row>
    <row r="285" spans="2:7" x14ac:dyDescent="0.2">
      <c r="B285" s="98">
        <v>278</v>
      </c>
      <c r="C285" s="96" t="s">
        <v>253</v>
      </c>
      <c r="D285" s="100">
        <v>2.020779624581337E-2</v>
      </c>
      <c r="E285" s="100">
        <v>0.40291675925254822</v>
      </c>
      <c r="F285" s="100">
        <v>1.5254133071041299E-2</v>
      </c>
      <c r="G285" s="100">
        <v>0.271767348051071</v>
      </c>
    </row>
    <row r="286" spans="2:7" x14ac:dyDescent="0.2">
      <c r="B286" s="98">
        <v>279</v>
      </c>
      <c r="C286" s="96" t="s">
        <v>253</v>
      </c>
      <c r="D286" s="100">
        <v>9.9476441740989685E-2</v>
      </c>
      <c r="E286" s="100">
        <v>0.40486049652099609</v>
      </c>
      <c r="F286" s="100">
        <v>8.0560132508316298E-2</v>
      </c>
      <c r="G286" s="100">
        <v>0.34006765484809898</v>
      </c>
    </row>
    <row r="287" spans="2:7" x14ac:dyDescent="0.2">
      <c r="B287" s="98">
        <v>280</v>
      </c>
      <c r="C287" s="96" t="s">
        <v>253</v>
      </c>
      <c r="D287" s="100">
        <v>2.8883608058094978E-2</v>
      </c>
      <c r="E287" s="100">
        <v>0.44893375039100647</v>
      </c>
      <c r="F287" s="100">
        <v>3.3382288243437398E-2</v>
      </c>
      <c r="G287" s="100">
        <v>0.336432725191116</v>
      </c>
    </row>
    <row r="288" spans="2:7" x14ac:dyDescent="0.2">
      <c r="B288" s="98">
        <v>281</v>
      </c>
      <c r="C288" s="96" t="s">
        <v>253</v>
      </c>
      <c r="D288" s="100">
        <v>7.1667782962322235E-2</v>
      </c>
      <c r="E288" s="100">
        <v>0.46912258863449097</v>
      </c>
      <c r="F288" s="100">
        <v>1.8249942165688999E-2</v>
      </c>
      <c r="G288" s="100">
        <v>0.60356402397155695</v>
      </c>
    </row>
    <row r="289" spans="2:7" x14ac:dyDescent="0.2">
      <c r="B289" s="98">
        <v>282</v>
      </c>
      <c r="C289" s="96" t="s">
        <v>253</v>
      </c>
      <c r="D289" s="100">
        <v>6.3714832067489624E-2</v>
      </c>
      <c r="E289" s="100">
        <v>0.50278937816619873</v>
      </c>
      <c r="F289" s="100">
        <v>0.105561005459451</v>
      </c>
      <c r="G289" s="100">
        <v>0.45457279682159402</v>
      </c>
    </row>
    <row r="290" spans="2:7" x14ac:dyDescent="0.2">
      <c r="B290" s="98">
        <v>283</v>
      </c>
      <c r="C290" s="96" t="s">
        <v>256</v>
      </c>
      <c r="D290" s="100">
        <v>4.5186992734670639E-2</v>
      </c>
      <c r="E290" s="100">
        <v>1.4973094686865807E-2</v>
      </c>
      <c r="F290" s="100">
        <v>7.3379496913537998E-2</v>
      </c>
      <c r="G290" s="100">
        <v>2.1221777424216302E-2</v>
      </c>
    </row>
    <row r="291" spans="2:7" x14ac:dyDescent="0.2">
      <c r="B291" s="98">
        <v>284</v>
      </c>
      <c r="C291" s="96" t="s">
        <v>256</v>
      </c>
      <c r="D291" s="100">
        <v>4.9268573522567749E-2</v>
      </c>
      <c r="E291" s="100">
        <v>1.963304728269577E-2</v>
      </c>
      <c r="F291" s="100">
        <v>7.8294967609751007E-2</v>
      </c>
      <c r="G291" s="100">
        <v>3.6546654999256099E-2</v>
      </c>
    </row>
    <row r="292" spans="2:7" x14ac:dyDescent="0.2">
      <c r="B292" s="98">
        <v>285</v>
      </c>
      <c r="C292" s="96" t="s">
        <v>256</v>
      </c>
      <c r="D292" s="100">
        <v>6.9756656885147095E-2</v>
      </c>
      <c r="E292" s="100">
        <v>2.0634260028600693E-2</v>
      </c>
      <c r="F292" s="100">
        <v>5.8015185689957401E-2</v>
      </c>
      <c r="G292" s="100">
        <v>3.0054850503802299E-2</v>
      </c>
    </row>
    <row r="293" spans="2:7" x14ac:dyDescent="0.2">
      <c r="B293" s="98">
        <v>286</v>
      </c>
      <c r="C293" s="96" t="s">
        <v>256</v>
      </c>
      <c r="D293" s="100">
        <v>9.4408482313156128E-2</v>
      </c>
      <c r="E293" s="100">
        <v>2.2496063262224197E-2</v>
      </c>
      <c r="F293" s="100">
        <v>0.110871725034484</v>
      </c>
      <c r="G293" s="100">
        <v>2.6860060170292899E-2</v>
      </c>
    </row>
    <row r="294" spans="2:7" x14ac:dyDescent="0.2">
      <c r="B294" s="98">
        <v>287</v>
      </c>
      <c r="C294" s="96" t="s">
        <v>256</v>
      </c>
      <c r="D294" s="100">
        <v>0.1334369033575058</v>
      </c>
      <c r="E294" s="100">
        <v>2.3177297785878181E-2</v>
      </c>
      <c r="F294" s="100">
        <v>0.20077033516731899</v>
      </c>
      <c r="G294" s="100">
        <v>4.1947398334741599E-2</v>
      </c>
    </row>
    <row r="295" spans="2:7" x14ac:dyDescent="0.2">
      <c r="B295" s="98">
        <v>288</v>
      </c>
      <c r="C295" s="96" t="s">
        <v>256</v>
      </c>
      <c r="D295" s="100">
        <v>7.6168648898601532E-2</v>
      </c>
      <c r="E295" s="100">
        <v>2.3491794243454933E-2</v>
      </c>
      <c r="F295" s="100">
        <v>7.4052859243188898E-2</v>
      </c>
      <c r="G295" s="100">
        <v>2.62816809117794E-2</v>
      </c>
    </row>
    <row r="296" spans="2:7" x14ac:dyDescent="0.2">
      <c r="B296" s="98">
        <v>289</v>
      </c>
      <c r="C296" s="96" t="s">
        <v>256</v>
      </c>
      <c r="D296" s="100">
        <v>8.6746156215667725E-2</v>
      </c>
      <c r="E296" s="100">
        <v>2.3658042773604393E-2</v>
      </c>
      <c r="F296" s="100">
        <v>8.9442519653222502E-2</v>
      </c>
      <c r="G296" s="100">
        <v>4.3042935431003598E-2</v>
      </c>
    </row>
    <row r="297" spans="2:7" x14ac:dyDescent="0.2">
      <c r="B297" s="98">
        <v>290</v>
      </c>
      <c r="C297" s="96" t="s">
        <v>256</v>
      </c>
      <c r="D297" s="100">
        <v>3.5182688385248184E-2</v>
      </c>
      <c r="E297" s="100">
        <v>2.4725968018174171E-2</v>
      </c>
      <c r="F297" s="100">
        <v>5.3260136888161197E-2</v>
      </c>
      <c r="G297" s="100">
        <v>4.4854298233985901E-2</v>
      </c>
    </row>
    <row r="298" spans="2:7" x14ac:dyDescent="0.2">
      <c r="B298" s="98">
        <v>291</v>
      </c>
      <c r="C298" s="96" t="s">
        <v>256</v>
      </c>
      <c r="D298" s="100">
        <v>0.10301531851291656</v>
      </c>
      <c r="E298" s="100">
        <v>2.5538124144077301E-2</v>
      </c>
      <c r="F298" s="100">
        <v>0.13971872293665799</v>
      </c>
      <c r="G298" s="100">
        <v>3.07767353951931E-2</v>
      </c>
    </row>
    <row r="299" spans="2:7" x14ac:dyDescent="0.2">
      <c r="B299" s="98">
        <v>292</v>
      </c>
      <c r="C299" s="96" t="s">
        <v>256</v>
      </c>
      <c r="D299" s="100">
        <v>6.2080789357423782E-2</v>
      </c>
      <c r="E299" s="100">
        <v>2.5946846231818199E-2</v>
      </c>
      <c r="F299" s="100">
        <v>7.2773919655495303E-2</v>
      </c>
      <c r="G299" s="100">
        <v>2.3116806522011799E-2</v>
      </c>
    </row>
    <row r="300" spans="2:7" x14ac:dyDescent="0.2">
      <c r="B300" s="98">
        <v>293</v>
      </c>
      <c r="C300" s="96" t="s">
        <v>256</v>
      </c>
      <c r="D300" s="100">
        <v>2.6886561885476112E-2</v>
      </c>
      <c r="E300" s="100">
        <v>2.6291286572813988E-2</v>
      </c>
      <c r="F300" s="100">
        <v>3.3433602270942303E-2</v>
      </c>
      <c r="G300" s="100">
        <v>5.3521331399679198E-2</v>
      </c>
    </row>
    <row r="301" spans="2:7" x14ac:dyDescent="0.2">
      <c r="B301" s="98">
        <v>294</v>
      </c>
      <c r="C301" s="96" t="s">
        <v>256</v>
      </c>
      <c r="D301" s="100">
        <v>0.11352269351482391</v>
      </c>
      <c r="E301" s="100">
        <v>2.6565263047814369E-2</v>
      </c>
      <c r="F301" s="100">
        <v>0.105414282522672</v>
      </c>
      <c r="G301" s="100">
        <v>2.7948144823312801E-2</v>
      </c>
    </row>
    <row r="302" spans="2:7" x14ac:dyDescent="0.2">
      <c r="B302" s="98">
        <v>295</v>
      </c>
      <c r="C302" s="96" t="s">
        <v>256</v>
      </c>
      <c r="D302" s="100">
        <v>5.2371367812156677E-2</v>
      </c>
      <c r="E302" s="100">
        <v>2.6915781199932098E-2</v>
      </c>
      <c r="F302" s="100">
        <v>6.9678806306028102E-2</v>
      </c>
      <c r="G302" s="100">
        <v>3.5976126790046699E-2</v>
      </c>
    </row>
    <row r="303" spans="2:7" x14ac:dyDescent="0.2">
      <c r="B303" s="98">
        <v>296</v>
      </c>
      <c r="C303" s="96" t="s">
        <v>256</v>
      </c>
      <c r="D303" s="100">
        <v>7.3048025369644165E-2</v>
      </c>
      <c r="E303" s="100">
        <v>2.7998302131891251E-2</v>
      </c>
      <c r="F303" s="100">
        <v>7.2710559601931304E-2</v>
      </c>
      <c r="G303" s="100">
        <v>3.0392685905098901E-2</v>
      </c>
    </row>
    <row r="304" spans="2:7" x14ac:dyDescent="0.2">
      <c r="B304" s="98">
        <v>297</v>
      </c>
      <c r="C304" s="96" t="s">
        <v>256</v>
      </c>
      <c r="D304" s="100">
        <v>4.4331543147563934E-2</v>
      </c>
      <c r="E304" s="100">
        <v>2.8363589197397232E-2</v>
      </c>
      <c r="F304" s="100">
        <v>7.2256485961752201E-2</v>
      </c>
      <c r="G304" s="100">
        <v>4.8561546951532399E-2</v>
      </c>
    </row>
    <row r="305" spans="2:7" x14ac:dyDescent="0.2">
      <c r="B305" s="98">
        <v>298</v>
      </c>
      <c r="C305" s="96" t="s">
        <v>256</v>
      </c>
      <c r="D305" s="100">
        <v>7.4417188763618469E-2</v>
      </c>
      <c r="E305" s="100">
        <v>2.8609361499547958E-2</v>
      </c>
      <c r="F305" s="100">
        <v>5.3212125109917303E-2</v>
      </c>
      <c r="G305" s="100">
        <v>2.3296669125556901E-2</v>
      </c>
    </row>
    <row r="306" spans="2:7" x14ac:dyDescent="0.2">
      <c r="B306" s="98">
        <v>299</v>
      </c>
      <c r="C306" s="96" t="s">
        <v>256</v>
      </c>
      <c r="D306" s="100">
        <v>7.2651900351047516E-2</v>
      </c>
      <c r="E306" s="100">
        <v>3.0418572947382927E-2</v>
      </c>
      <c r="F306" s="100">
        <v>5.2864580008362097E-2</v>
      </c>
      <c r="G306" s="100">
        <v>4.1951701045036302E-2</v>
      </c>
    </row>
    <row r="307" spans="2:7" x14ac:dyDescent="0.2">
      <c r="B307" s="98">
        <v>300</v>
      </c>
      <c r="C307" s="96" t="s">
        <v>256</v>
      </c>
      <c r="D307" s="100">
        <v>5.7578962296247482E-2</v>
      </c>
      <c r="E307" s="100">
        <v>3.0510155484080315E-2</v>
      </c>
      <c r="F307" s="100">
        <v>6.66725329001846E-2</v>
      </c>
      <c r="G307" s="100">
        <v>3.41607443988323E-2</v>
      </c>
    </row>
    <row r="308" spans="2:7" x14ac:dyDescent="0.2">
      <c r="B308" s="98">
        <v>301</v>
      </c>
      <c r="C308" s="96" t="s">
        <v>256</v>
      </c>
      <c r="D308" s="100">
        <v>7.4772022664546967E-2</v>
      </c>
      <c r="E308" s="100">
        <v>3.0915722250938416E-2</v>
      </c>
      <c r="F308" s="100">
        <v>0.10390483317254</v>
      </c>
      <c r="G308" s="100">
        <v>4.1013184934854501E-2</v>
      </c>
    </row>
    <row r="309" spans="2:7" x14ac:dyDescent="0.2">
      <c r="B309" s="98">
        <v>302</v>
      </c>
      <c r="C309" s="96" t="s">
        <v>256</v>
      </c>
      <c r="D309" s="100">
        <v>9.7027264535427094E-2</v>
      </c>
      <c r="E309" s="100">
        <v>3.340061753988266E-2</v>
      </c>
      <c r="F309" s="100">
        <v>5.29922848039341E-2</v>
      </c>
      <c r="G309" s="100">
        <v>2.6691503822803501E-2</v>
      </c>
    </row>
    <row r="310" spans="2:7" x14ac:dyDescent="0.2">
      <c r="B310" s="98">
        <v>303</v>
      </c>
      <c r="C310" s="96" t="s">
        <v>256</v>
      </c>
      <c r="D310" s="100">
        <v>6.2678396701812744E-2</v>
      </c>
      <c r="E310" s="100">
        <v>3.4995522350072861E-2</v>
      </c>
      <c r="F310" s="100">
        <v>6.6746542296990702E-2</v>
      </c>
      <c r="G310" s="100">
        <v>2.73217130452394E-2</v>
      </c>
    </row>
    <row r="311" spans="2:7" x14ac:dyDescent="0.2">
      <c r="B311" s="98">
        <v>304</v>
      </c>
      <c r="C311" s="96" t="s">
        <v>256</v>
      </c>
      <c r="D311" s="100">
        <v>6.3105404376983643E-2</v>
      </c>
      <c r="E311" s="100">
        <v>3.5800173878669739E-2</v>
      </c>
      <c r="F311" s="100">
        <v>8.2448845690735406E-2</v>
      </c>
      <c r="G311" s="100">
        <v>4.9386795610189403E-2</v>
      </c>
    </row>
    <row r="312" spans="2:7" x14ac:dyDescent="0.2">
      <c r="B312" s="98">
        <v>305</v>
      </c>
      <c r="C312" s="96" t="s">
        <v>256</v>
      </c>
      <c r="D312" s="100">
        <v>0.12972664833068848</v>
      </c>
      <c r="E312" s="100">
        <v>3.735220804810524E-2</v>
      </c>
      <c r="F312" s="100">
        <v>9.3403228749834796E-2</v>
      </c>
      <c r="G312" s="100">
        <v>3.1334739178419099E-2</v>
      </c>
    </row>
    <row r="313" spans="2:7" x14ac:dyDescent="0.2">
      <c r="B313" s="98">
        <v>306</v>
      </c>
      <c r="C313" s="96" t="s">
        <v>256</v>
      </c>
      <c r="D313" s="100">
        <v>6.3991785049438477E-2</v>
      </c>
      <c r="E313" s="100">
        <v>3.7813629955053329E-2</v>
      </c>
      <c r="F313" s="100">
        <v>6.07425316163882E-2</v>
      </c>
      <c r="G313" s="100">
        <v>2.8162507340312001E-2</v>
      </c>
    </row>
    <row r="314" spans="2:7" x14ac:dyDescent="0.2">
      <c r="B314" s="98">
        <v>307</v>
      </c>
      <c r="C314" s="96" t="s">
        <v>256</v>
      </c>
      <c r="D314" s="100">
        <v>5.3221132606267929E-2</v>
      </c>
      <c r="E314" s="100">
        <v>3.8157392293214798E-2</v>
      </c>
      <c r="F314" s="100">
        <v>7.2329865995773596E-2</v>
      </c>
      <c r="G314" s="100">
        <v>4.7273382544517503E-2</v>
      </c>
    </row>
    <row r="315" spans="2:7" x14ac:dyDescent="0.2">
      <c r="B315" s="98">
        <v>308</v>
      </c>
      <c r="C315" s="96" t="s">
        <v>256</v>
      </c>
      <c r="D315" s="100">
        <v>8.0978997051715851E-2</v>
      </c>
      <c r="E315" s="100">
        <v>3.8680024445056915E-2</v>
      </c>
      <c r="F315" s="100">
        <v>6.7837216109733603E-2</v>
      </c>
      <c r="G315" s="100">
        <v>3.3185530453920399E-2</v>
      </c>
    </row>
    <row r="316" spans="2:7" x14ac:dyDescent="0.2">
      <c r="B316" s="98">
        <v>309</v>
      </c>
      <c r="C316" s="96" t="s">
        <v>256</v>
      </c>
      <c r="D316" s="100">
        <v>9.4444781541824341E-2</v>
      </c>
      <c r="E316" s="100">
        <v>3.8748681545257568E-2</v>
      </c>
      <c r="F316" s="100">
        <v>0.10678095450184</v>
      </c>
      <c r="G316" s="100">
        <v>4.23451773822308E-2</v>
      </c>
    </row>
    <row r="317" spans="2:7" x14ac:dyDescent="0.2">
      <c r="B317" s="98">
        <v>310</v>
      </c>
      <c r="C317" s="96" t="s">
        <v>256</v>
      </c>
      <c r="D317" s="100">
        <v>0.10401305556297302</v>
      </c>
      <c r="E317" s="100">
        <v>4.0471788495779037E-2</v>
      </c>
      <c r="F317" s="100">
        <v>0.123783518478555</v>
      </c>
      <c r="G317" s="100">
        <v>6.1631388962268802E-2</v>
      </c>
    </row>
    <row r="318" spans="2:7" x14ac:dyDescent="0.2">
      <c r="B318" s="98">
        <v>311</v>
      </c>
      <c r="C318" s="96" t="s">
        <v>256</v>
      </c>
      <c r="D318" s="100">
        <v>4.3012812733650208E-2</v>
      </c>
      <c r="E318" s="100">
        <v>4.1815105825662613E-2</v>
      </c>
      <c r="F318" s="100">
        <v>4.2472491857379398E-2</v>
      </c>
      <c r="G318" s="100">
        <v>3.5251807421445798E-2</v>
      </c>
    </row>
    <row r="319" spans="2:7" x14ac:dyDescent="0.2">
      <c r="B319" s="98">
        <v>312</v>
      </c>
      <c r="C319" s="96" t="s">
        <v>256</v>
      </c>
      <c r="D319" s="100">
        <v>0.12783892452716827</v>
      </c>
      <c r="E319" s="100">
        <v>4.1823938488960266E-2</v>
      </c>
      <c r="F319" s="100">
        <v>7.1558171541147006E-2</v>
      </c>
      <c r="G319" s="100">
        <v>3.8006458431482301E-2</v>
      </c>
    </row>
    <row r="320" spans="2:7" x14ac:dyDescent="0.2">
      <c r="B320" s="98">
        <v>313</v>
      </c>
      <c r="C320" s="96" t="s">
        <v>256</v>
      </c>
      <c r="D320" s="100">
        <v>6.9528199732303619E-2</v>
      </c>
      <c r="E320" s="100">
        <v>4.2659979313611984E-2</v>
      </c>
      <c r="F320" s="100">
        <v>5.0441862045258697E-2</v>
      </c>
      <c r="G320" s="100">
        <v>5.0210643559694297E-2</v>
      </c>
    </row>
    <row r="321" spans="2:7" x14ac:dyDescent="0.2">
      <c r="B321" s="98">
        <v>314</v>
      </c>
      <c r="C321" s="96" t="s">
        <v>256</v>
      </c>
      <c r="D321" s="100">
        <v>4.9212906509637833E-2</v>
      </c>
      <c r="E321" s="100">
        <v>4.3304998427629471E-2</v>
      </c>
      <c r="F321" s="100">
        <v>4.1069425432779597E-2</v>
      </c>
      <c r="G321" s="100">
        <v>3.09542994946241E-2</v>
      </c>
    </row>
    <row r="322" spans="2:7" x14ac:dyDescent="0.2">
      <c r="B322" s="98">
        <v>315</v>
      </c>
      <c r="C322" s="96" t="s">
        <v>256</v>
      </c>
      <c r="D322" s="100">
        <v>0.14561006426811218</v>
      </c>
      <c r="E322" s="100">
        <v>4.7253578901290894E-2</v>
      </c>
      <c r="F322" s="100">
        <v>5.8924897784723103E-2</v>
      </c>
      <c r="G322" s="100">
        <v>5.1733314990997301E-2</v>
      </c>
    </row>
    <row r="323" spans="2:7" x14ac:dyDescent="0.2">
      <c r="B323" s="98">
        <v>316</v>
      </c>
      <c r="C323" s="96" t="s">
        <v>256</v>
      </c>
      <c r="D323" s="100">
        <v>7.1233890950679779E-2</v>
      </c>
      <c r="E323" s="100">
        <v>4.8910334706306458E-2</v>
      </c>
      <c r="F323" s="100">
        <v>5.4858442492914598E-2</v>
      </c>
      <c r="G323" s="100">
        <v>5.79271055757999E-2</v>
      </c>
    </row>
    <row r="324" spans="2:7" x14ac:dyDescent="0.2">
      <c r="B324" s="98">
        <v>317</v>
      </c>
      <c r="C324" s="96" t="s">
        <v>256</v>
      </c>
      <c r="D324" s="100">
        <v>8.7633624672889709E-2</v>
      </c>
      <c r="E324" s="100">
        <v>5.0370223820209503E-2</v>
      </c>
      <c r="F324" s="100">
        <v>6.52325349734868E-2</v>
      </c>
      <c r="G324" s="100">
        <v>3.7434421479702003E-2</v>
      </c>
    </row>
    <row r="325" spans="2:7" x14ac:dyDescent="0.2">
      <c r="B325" s="98">
        <v>318</v>
      </c>
      <c r="C325" s="96" t="s">
        <v>256</v>
      </c>
      <c r="D325" s="100">
        <v>6.0201589018106461E-2</v>
      </c>
      <c r="E325" s="100">
        <v>5.0592780113220215E-2</v>
      </c>
      <c r="F325" s="100">
        <v>4.9704073229298103E-2</v>
      </c>
      <c r="G325" s="100">
        <v>4.2421758174896199E-2</v>
      </c>
    </row>
    <row r="326" spans="2:7" x14ac:dyDescent="0.2">
      <c r="B326" s="98">
        <v>319</v>
      </c>
      <c r="C326" s="96" t="s">
        <v>256</v>
      </c>
      <c r="D326" s="100">
        <v>0.13435187935829163</v>
      </c>
      <c r="E326" s="100">
        <v>5.1473774015903473E-2</v>
      </c>
      <c r="F326" s="100">
        <v>6.0006408314970797E-2</v>
      </c>
      <c r="G326" s="100">
        <v>4.0606733411550501E-2</v>
      </c>
    </row>
    <row r="327" spans="2:7" x14ac:dyDescent="0.2">
      <c r="B327" s="98">
        <v>320</v>
      </c>
      <c r="C327" s="96" t="s">
        <v>256</v>
      </c>
      <c r="D327" s="100">
        <v>4.9888376146554947E-2</v>
      </c>
      <c r="E327" s="100">
        <v>5.1655802875757217E-2</v>
      </c>
      <c r="F327" s="100">
        <v>4.7968212439225701E-2</v>
      </c>
      <c r="G327" s="100">
        <v>5.8134067803621299E-2</v>
      </c>
    </row>
    <row r="328" spans="2:7" x14ac:dyDescent="0.2">
      <c r="B328" s="98">
        <v>321</v>
      </c>
      <c r="C328" s="96" t="s">
        <v>256</v>
      </c>
      <c r="D328" s="100">
        <v>5.1340542733669281E-2</v>
      </c>
      <c r="E328" s="100">
        <v>5.2058544009923935E-2</v>
      </c>
      <c r="F328" s="100">
        <v>4.9269995593766699E-2</v>
      </c>
      <c r="G328" s="100">
        <v>4.9919050186872503E-2</v>
      </c>
    </row>
    <row r="329" spans="2:7" x14ac:dyDescent="0.2">
      <c r="B329" s="98">
        <v>322</v>
      </c>
      <c r="C329" s="96" t="s">
        <v>256</v>
      </c>
      <c r="D329" s="100">
        <v>9.9958047270774841E-2</v>
      </c>
      <c r="E329" s="100">
        <v>5.2241601049900055E-2</v>
      </c>
      <c r="F329" s="100">
        <v>0.107875939461552</v>
      </c>
      <c r="G329" s="100">
        <v>3.38397510349751E-2</v>
      </c>
    </row>
    <row r="330" spans="2:7" x14ac:dyDescent="0.2">
      <c r="B330" s="98">
        <v>323</v>
      </c>
      <c r="C330" s="96" t="s">
        <v>256</v>
      </c>
      <c r="D330" s="100">
        <v>7.695181667804718E-2</v>
      </c>
      <c r="E330" s="100">
        <v>5.3892083466053009E-2</v>
      </c>
      <c r="F330" s="100">
        <v>0.123529994887006</v>
      </c>
      <c r="G330" s="100">
        <v>9.3648135662078899E-2</v>
      </c>
    </row>
    <row r="331" spans="2:7" x14ac:dyDescent="0.2">
      <c r="B331" s="98">
        <v>324</v>
      </c>
      <c r="C331" s="96" t="s">
        <v>256</v>
      </c>
      <c r="D331" s="100">
        <v>3.4456975758075714E-2</v>
      </c>
      <c r="E331" s="100">
        <v>5.9516854584217072E-2</v>
      </c>
      <c r="F331" s="100">
        <v>3.2508237656253103E-2</v>
      </c>
      <c r="G331" s="100">
        <v>5.33961243927479E-2</v>
      </c>
    </row>
    <row r="332" spans="2:7" x14ac:dyDescent="0.2">
      <c r="B332" s="98">
        <v>325</v>
      </c>
      <c r="C332" s="96" t="s">
        <v>256</v>
      </c>
      <c r="D332" s="100">
        <v>6.5009735524654388E-2</v>
      </c>
      <c r="E332" s="100">
        <v>6.1623100191354752E-2</v>
      </c>
      <c r="F332" s="100">
        <v>0.10974117554042601</v>
      </c>
      <c r="G332" s="100">
        <v>5.1642455160617801E-2</v>
      </c>
    </row>
    <row r="333" spans="2:7" x14ac:dyDescent="0.2">
      <c r="B333" s="98">
        <v>326</v>
      </c>
      <c r="C333" s="96" t="s">
        <v>256</v>
      </c>
      <c r="D333" s="100">
        <v>0.10070644319057465</v>
      </c>
      <c r="E333" s="100">
        <v>6.2844946980476379E-2</v>
      </c>
      <c r="F333" s="100">
        <v>8.2342625892454405E-2</v>
      </c>
      <c r="G333" s="100">
        <v>5.6528471410274499E-2</v>
      </c>
    </row>
    <row r="334" spans="2:7" x14ac:dyDescent="0.2">
      <c r="B334" s="98">
        <v>327</v>
      </c>
      <c r="C334" s="96" t="s">
        <v>256</v>
      </c>
      <c r="D334" s="100">
        <v>5.9956204146146774E-2</v>
      </c>
      <c r="E334" s="100">
        <v>6.4311318099498749E-2</v>
      </c>
      <c r="F334" s="100">
        <v>8.4408676221941398E-2</v>
      </c>
      <c r="G334" s="100">
        <v>6.0716360807418802E-2</v>
      </c>
    </row>
    <row r="335" spans="2:7" x14ac:dyDescent="0.2">
      <c r="B335" s="98">
        <v>328</v>
      </c>
      <c r="C335" s="96" t="s">
        <v>256</v>
      </c>
      <c r="D335" s="100">
        <v>0.10254179686307907</v>
      </c>
      <c r="E335" s="100">
        <v>7.289530336856842E-2</v>
      </c>
      <c r="F335" s="100">
        <v>9.4270205644449406E-2</v>
      </c>
      <c r="G335" s="100">
        <v>9.0312018990516704E-2</v>
      </c>
    </row>
    <row r="336" spans="2:7" x14ac:dyDescent="0.2">
      <c r="B336" s="98">
        <v>329</v>
      </c>
      <c r="C336" s="96" t="s">
        <v>256</v>
      </c>
      <c r="D336" s="100">
        <v>8.8266089558601379E-2</v>
      </c>
      <c r="E336" s="100">
        <v>7.7937498688697815E-2</v>
      </c>
      <c r="F336" s="100">
        <v>0.131374783532272</v>
      </c>
      <c r="G336" s="100">
        <v>6.02791160345078E-2</v>
      </c>
    </row>
    <row r="337" spans="2:7" x14ac:dyDescent="0.2">
      <c r="B337" s="98">
        <v>330</v>
      </c>
      <c r="C337" s="96" t="s">
        <v>256</v>
      </c>
      <c r="D337" s="100">
        <v>3.8197331130504608E-2</v>
      </c>
      <c r="E337" s="100">
        <v>7.9711847007274628E-2</v>
      </c>
      <c r="F337" s="100">
        <v>3.9168640962025103E-2</v>
      </c>
      <c r="G337" s="100">
        <v>6.4626254141330705E-2</v>
      </c>
    </row>
    <row r="338" spans="2:7" x14ac:dyDescent="0.2">
      <c r="B338" s="98">
        <v>331</v>
      </c>
      <c r="C338" s="96" t="s">
        <v>256</v>
      </c>
      <c r="D338" s="100">
        <v>0.104337178170681</v>
      </c>
      <c r="E338" s="100">
        <v>8.3477586507797241E-2</v>
      </c>
      <c r="F338" s="100">
        <v>0.135193167516684</v>
      </c>
      <c r="G338" s="100">
        <v>4.79761734604836E-2</v>
      </c>
    </row>
    <row r="339" spans="2:7" x14ac:dyDescent="0.2">
      <c r="B339" s="98">
        <v>332</v>
      </c>
      <c r="C339" s="96" t="s">
        <v>256</v>
      </c>
      <c r="D339" s="100">
        <v>3.2493572682142258E-2</v>
      </c>
      <c r="E339" s="100">
        <v>8.611605316400528E-2</v>
      </c>
      <c r="F339" s="100">
        <v>3.7663241590812802E-2</v>
      </c>
      <c r="G339" s="100">
        <v>9.2902705073356601E-2</v>
      </c>
    </row>
    <row r="340" spans="2:7" x14ac:dyDescent="0.2">
      <c r="B340" s="98">
        <v>333</v>
      </c>
      <c r="C340" s="96" t="s">
        <v>256</v>
      </c>
      <c r="D340" s="100">
        <v>0.11046935617923737</v>
      </c>
      <c r="E340" s="100">
        <v>9.2891156673431396E-2</v>
      </c>
      <c r="F340" s="100">
        <v>8.9847679054206805E-2</v>
      </c>
      <c r="G340" s="100">
        <v>0.10022610425949099</v>
      </c>
    </row>
    <row r="341" spans="2:7" x14ac:dyDescent="0.2">
      <c r="B341" s="98">
        <v>334</v>
      </c>
      <c r="C341" s="96" t="s">
        <v>256</v>
      </c>
      <c r="D341" s="100">
        <v>6.2108062207698822E-2</v>
      </c>
      <c r="E341" s="100">
        <v>0.10388804227113724</v>
      </c>
      <c r="F341" s="100">
        <v>5.8481135450831001E-2</v>
      </c>
      <c r="G341" s="100">
        <v>7.5603328645229298E-2</v>
      </c>
    </row>
    <row r="342" spans="2:7" x14ac:dyDescent="0.2">
      <c r="B342" s="98">
        <v>335</v>
      </c>
      <c r="C342" s="96" t="s">
        <v>256</v>
      </c>
      <c r="D342" s="100">
        <v>0.10021429508924484</v>
      </c>
      <c r="E342" s="100">
        <v>0.11357086151838303</v>
      </c>
      <c r="F342" s="100">
        <v>0.10150622446462799</v>
      </c>
      <c r="G342" s="100">
        <v>8.6225368082523304E-2</v>
      </c>
    </row>
    <row r="343" spans="2:7" x14ac:dyDescent="0.2">
      <c r="B343" s="98">
        <v>336</v>
      </c>
      <c r="C343" s="96" t="s">
        <v>256</v>
      </c>
      <c r="D343" s="100">
        <v>0.12606912851333618</v>
      </c>
      <c r="E343" s="100">
        <v>0.11443423479795456</v>
      </c>
      <c r="F343" s="100">
        <v>0.142098462748559</v>
      </c>
      <c r="G343" s="100">
        <v>0.148164927959442</v>
      </c>
    </row>
    <row r="344" spans="2:7" x14ac:dyDescent="0.2">
      <c r="B344" s="98">
        <v>337</v>
      </c>
      <c r="C344" s="96" t="s">
        <v>256</v>
      </c>
      <c r="D344" s="100">
        <v>1.8525116145610809E-2</v>
      </c>
      <c r="E344" s="100">
        <v>0.18988242745399475</v>
      </c>
      <c r="F344" s="100">
        <v>2.5319865177142301E-2</v>
      </c>
      <c r="G344" s="100">
        <v>0.10066653043031699</v>
      </c>
    </row>
    <row r="345" spans="2:7" x14ac:dyDescent="0.2">
      <c r="B345" s="98">
        <v>338</v>
      </c>
      <c r="C345" s="96" t="s">
        <v>256</v>
      </c>
      <c r="D345" s="100">
        <v>8.8562458753585815E-2</v>
      </c>
      <c r="E345" s="100">
        <v>0.20352824032306671</v>
      </c>
      <c r="F345" s="100">
        <v>0.126671721255639</v>
      </c>
      <c r="G345" s="100">
        <v>0.21724507212638899</v>
      </c>
    </row>
    <row r="346" spans="2:7" x14ac:dyDescent="0.2">
      <c r="B346" s="98">
        <v>339</v>
      </c>
      <c r="C346" s="96" t="s">
        <v>256</v>
      </c>
      <c r="D346" s="100">
        <v>5.1627505570650101E-2</v>
      </c>
      <c r="E346" s="100">
        <v>0.22615765035152435</v>
      </c>
      <c r="F346" s="100">
        <v>5.8579106388959697E-2</v>
      </c>
      <c r="G346" s="100">
        <v>0.14845110476017001</v>
      </c>
    </row>
  </sheetData>
  <mergeCells count="5">
    <mergeCell ref="B2:F2"/>
    <mergeCell ref="B5:G5"/>
    <mergeCell ref="D6:E6"/>
    <mergeCell ref="F6:G6"/>
    <mergeCell ref="B4:G4"/>
  </mergeCells>
  <conditionalFormatting sqref="B8:F346">
    <cfRule type="expression" dxfId="25" priority="1">
      <formula>#REF!="Proportion of councils"</formula>
    </cfRule>
    <cfRule type="expression" dxfId="24" priority="2">
      <formula>#REF!="Number of councils"</formula>
    </cfRule>
  </conditionalFormatting>
  <pageMargins left="0.7" right="0.7" top="0.75" bottom="0.75" header="0.3" footer="0.3"/>
  <pageSetup paperSize="9"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88F88-9BBF-45FD-B586-0352563963A5}">
  <dimension ref="B2:N343"/>
  <sheetViews>
    <sheetView workbookViewId="0">
      <selection activeCell="I23" sqref="I23"/>
    </sheetView>
  </sheetViews>
  <sheetFormatPr baseColWidth="10" defaultColWidth="9.1640625" defaultRowHeight="15" x14ac:dyDescent="0.2"/>
  <cols>
    <col min="1" max="1" width="4.83203125" style="89" customWidth="1"/>
    <col min="2" max="2" width="17.5" style="89" customWidth="1"/>
    <col min="3" max="7" width="18" style="89" customWidth="1"/>
    <col min="8" max="10" width="17.6640625" style="89" customWidth="1"/>
    <col min="11" max="16384" width="9.1640625" style="89"/>
  </cols>
  <sheetData>
    <row r="2" spans="2:14" ht="20.25" customHeight="1" x14ac:dyDescent="0.2">
      <c r="B2" s="120" t="s">
        <v>266</v>
      </c>
      <c r="C2" s="120"/>
      <c r="D2" s="120"/>
      <c r="E2" s="120"/>
      <c r="F2" s="120"/>
      <c r="G2" s="120"/>
    </row>
    <row r="3" spans="2:14" ht="15.75" customHeight="1" x14ac:dyDescent="0.2">
      <c r="B3" s="88"/>
      <c r="C3" s="88"/>
      <c r="D3" s="88"/>
      <c r="E3" s="88"/>
      <c r="F3" s="88"/>
    </row>
    <row r="4" spans="2:14" s="9" customFormat="1" ht="36.75" customHeight="1" x14ac:dyDescent="0.2">
      <c r="B4" s="27" t="s">
        <v>84</v>
      </c>
      <c r="C4" s="92" t="s">
        <v>271</v>
      </c>
      <c r="D4" s="93" t="s">
        <v>273</v>
      </c>
      <c r="E4" s="93" t="s">
        <v>270</v>
      </c>
      <c r="F4" s="93" t="s">
        <v>274</v>
      </c>
      <c r="G4" s="93" t="s">
        <v>272</v>
      </c>
      <c r="H4" s="94" t="s">
        <v>275</v>
      </c>
      <c r="I4" s="108"/>
      <c r="J4" s="108"/>
      <c r="K4" s="108"/>
      <c r="L4" s="108"/>
      <c r="M4" s="108"/>
      <c r="N4" s="108"/>
    </row>
    <row r="5" spans="2:14" x14ac:dyDescent="0.2">
      <c r="B5" s="97" t="s">
        <v>1</v>
      </c>
      <c r="C5" s="47">
        <v>0.1468011736869812</v>
      </c>
      <c r="D5" s="99">
        <v>0.25440889596939087</v>
      </c>
      <c r="E5" s="116">
        <v>0.48002669215202332</v>
      </c>
      <c r="F5" s="116">
        <v>0.79450696706771851</v>
      </c>
      <c r="G5" s="116">
        <v>1.1034032106399536</v>
      </c>
      <c r="H5" s="116">
        <v>0.31518769264221191</v>
      </c>
      <c r="I5" s="108"/>
      <c r="J5" s="108"/>
      <c r="K5" s="108"/>
      <c r="L5" s="108"/>
      <c r="M5" s="108"/>
      <c r="N5" s="108"/>
    </row>
    <row r="6" spans="2:14" x14ac:dyDescent="0.2">
      <c r="B6" s="97"/>
      <c r="C6" s="47"/>
      <c r="D6" s="99"/>
      <c r="E6" s="99"/>
      <c r="F6" s="99"/>
      <c r="G6" s="99"/>
      <c r="H6" s="99"/>
      <c r="I6" s="108"/>
      <c r="J6" s="109"/>
      <c r="K6" s="109"/>
      <c r="L6" s="109"/>
      <c r="M6" s="109"/>
      <c r="N6" s="109"/>
    </row>
    <row r="7" spans="2:14" x14ac:dyDescent="0.2">
      <c r="B7" s="102" t="s">
        <v>81</v>
      </c>
      <c r="C7" s="47"/>
      <c r="D7" s="99"/>
      <c r="E7" s="99"/>
      <c r="F7" s="99"/>
      <c r="G7" s="99"/>
      <c r="H7" s="99"/>
      <c r="I7" s="108"/>
      <c r="J7" s="108"/>
      <c r="K7" s="108"/>
      <c r="L7" s="108"/>
      <c r="M7" s="108"/>
      <c r="N7" s="108"/>
    </row>
    <row r="8" spans="2:14" x14ac:dyDescent="0.2">
      <c r="B8" s="97" t="s">
        <v>2</v>
      </c>
      <c r="C8" s="47">
        <v>0.15125387907028198</v>
      </c>
      <c r="D8" s="99">
        <v>0.20778773725032806</v>
      </c>
      <c r="E8" s="116">
        <v>0.2969224750995636</v>
      </c>
      <c r="F8" s="116">
        <v>0.39807802438735962</v>
      </c>
      <c r="G8" s="116">
        <v>0.67065268754959106</v>
      </c>
      <c r="H8" s="116">
        <v>0.34254637360572815</v>
      </c>
      <c r="I8" s="108"/>
      <c r="J8" s="108"/>
      <c r="K8" s="108"/>
      <c r="L8" s="108"/>
      <c r="M8" s="108"/>
      <c r="N8" s="108"/>
    </row>
    <row r="9" spans="2:14" x14ac:dyDescent="0.2">
      <c r="B9" s="97" t="s">
        <v>3</v>
      </c>
      <c r="C9" s="47">
        <v>0.1182880625128746</v>
      </c>
      <c r="D9" s="99">
        <v>0.15837201476097107</v>
      </c>
      <c r="E9" s="116">
        <v>0.25137907266616821</v>
      </c>
      <c r="F9" s="116">
        <v>0.35490971803665161</v>
      </c>
      <c r="G9" s="116">
        <v>0.4828084409236908</v>
      </c>
      <c r="H9" s="116">
        <v>0.28940305113792419</v>
      </c>
      <c r="I9" s="108"/>
      <c r="J9" s="108"/>
      <c r="K9" s="108"/>
      <c r="L9" s="108"/>
      <c r="M9" s="108"/>
      <c r="N9" s="108"/>
    </row>
    <row r="10" spans="2:14" x14ac:dyDescent="0.2">
      <c r="B10" s="97" t="s">
        <v>4</v>
      </c>
      <c r="C10" s="47">
        <v>7.2349123656749725E-2</v>
      </c>
      <c r="D10" s="99">
        <v>0.15294143557548523</v>
      </c>
      <c r="E10" s="116">
        <v>0.20404987037181854</v>
      </c>
      <c r="F10" s="116">
        <v>0.2623019814491272</v>
      </c>
      <c r="G10" s="116">
        <v>0.37197744846343994</v>
      </c>
      <c r="H10" s="116">
        <v>0.23052805662155151</v>
      </c>
      <c r="I10" s="110"/>
      <c r="J10" s="108"/>
      <c r="K10" s="108"/>
      <c r="L10" s="108"/>
      <c r="M10" s="108"/>
      <c r="N10" s="108"/>
    </row>
    <row r="11" spans="2:14" x14ac:dyDescent="0.2">
      <c r="B11" s="97" t="s">
        <v>5</v>
      </c>
      <c r="C11" s="47">
        <v>0.31243491172790527</v>
      </c>
      <c r="D11" s="99">
        <v>0.52402830123901367</v>
      </c>
      <c r="E11" s="116">
        <v>0.73482757806777954</v>
      </c>
      <c r="F11" s="116">
        <v>0.99609518051147461</v>
      </c>
      <c r="G11" s="116">
        <v>1.2804096937179565</v>
      </c>
      <c r="H11" s="116">
        <v>0.79409646987915039</v>
      </c>
      <c r="I11" s="110"/>
      <c r="J11" s="108"/>
      <c r="K11" s="108"/>
      <c r="L11" s="108"/>
      <c r="M11" s="108"/>
      <c r="N11" s="108"/>
    </row>
    <row r="12" spans="2:14" x14ac:dyDescent="0.2">
      <c r="B12" s="97" t="s">
        <v>6</v>
      </c>
      <c r="C12" s="47">
        <v>9.4607487320899963E-2</v>
      </c>
      <c r="D12" s="99">
        <v>0.14434973895549774</v>
      </c>
      <c r="E12" s="116">
        <v>0.25542420148849487</v>
      </c>
      <c r="F12" s="116">
        <v>0.38917437195777893</v>
      </c>
      <c r="G12" s="116">
        <v>0.50325113534927368</v>
      </c>
      <c r="H12" s="116">
        <v>0.29286095499992371</v>
      </c>
      <c r="I12" s="111"/>
      <c r="J12" s="12"/>
    </row>
    <row r="13" spans="2:14" x14ac:dyDescent="0.2">
      <c r="B13" s="103"/>
      <c r="C13" s="104"/>
      <c r="D13" s="105"/>
      <c r="E13" s="105"/>
      <c r="F13" s="105"/>
      <c r="G13" s="105"/>
      <c r="H13" s="78"/>
      <c r="I13" s="112"/>
      <c r="J13" s="12"/>
    </row>
    <row r="14" spans="2:14" ht="62.25" customHeight="1" x14ac:dyDescent="0.2">
      <c r="B14" s="119" t="s">
        <v>276</v>
      </c>
      <c r="C14" s="119"/>
      <c r="D14" s="119"/>
      <c r="E14" s="119"/>
      <c r="F14" s="119"/>
      <c r="G14" s="119"/>
      <c r="H14" s="78"/>
      <c r="I14" s="113"/>
      <c r="J14" s="12"/>
    </row>
    <row r="15" spans="2:14" x14ac:dyDescent="0.2">
      <c r="B15" s="103"/>
      <c r="C15" s="104"/>
      <c r="D15" s="105"/>
      <c r="E15" s="105"/>
      <c r="F15" s="105"/>
      <c r="G15" s="105"/>
      <c r="H15" s="78"/>
      <c r="I15" s="114"/>
      <c r="J15" s="12"/>
    </row>
    <row r="16" spans="2:14" x14ac:dyDescent="0.2">
      <c r="B16" s="103"/>
      <c r="C16" s="104"/>
      <c r="D16" s="105"/>
      <c r="E16" s="105"/>
      <c r="F16" s="105"/>
      <c r="G16" s="105"/>
      <c r="H16" s="78"/>
      <c r="I16" s="115"/>
      <c r="J16" s="12"/>
    </row>
    <row r="17" spans="2:10" x14ac:dyDescent="0.2">
      <c r="B17" s="103"/>
      <c r="C17" s="104"/>
      <c r="D17" s="105"/>
      <c r="E17" s="105"/>
      <c r="F17" s="105"/>
      <c r="G17" s="105"/>
      <c r="H17" s="78"/>
      <c r="I17" s="113"/>
      <c r="J17" s="12"/>
    </row>
    <row r="18" spans="2:10" x14ac:dyDescent="0.2">
      <c r="B18" s="103"/>
      <c r="C18" s="104"/>
      <c r="D18" s="105"/>
      <c r="E18" s="105"/>
      <c r="F18" s="105"/>
      <c r="G18" s="105"/>
      <c r="H18" s="78"/>
      <c r="I18" s="113"/>
      <c r="J18" s="12"/>
    </row>
    <row r="19" spans="2:10" x14ac:dyDescent="0.2">
      <c r="B19" s="103"/>
      <c r="C19" s="104"/>
      <c r="D19" s="105"/>
      <c r="E19" s="105"/>
      <c r="F19" s="105"/>
      <c r="G19" s="105"/>
      <c r="H19" s="78"/>
      <c r="I19" s="113"/>
      <c r="J19" s="12"/>
    </row>
    <row r="20" spans="2:10" x14ac:dyDescent="0.2">
      <c r="B20" s="103"/>
      <c r="C20" s="104"/>
      <c r="D20" s="105"/>
      <c r="E20" s="105"/>
      <c r="F20" s="105"/>
      <c r="G20" s="105"/>
      <c r="H20" s="78"/>
      <c r="I20" s="113"/>
      <c r="J20" s="12"/>
    </row>
    <row r="21" spans="2:10" x14ac:dyDescent="0.2">
      <c r="B21" s="103"/>
      <c r="C21" s="104"/>
      <c r="D21" s="105"/>
      <c r="E21" s="105"/>
      <c r="F21" s="105"/>
      <c r="G21" s="105"/>
      <c r="H21" s="78"/>
      <c r="I21" s="113"/>
      <c r="J21" s="12"/>
    </row>
    <row r="22" spans="2:10" x14ac:dyDescent="0.2">
      <c r="B22" s="103"/>
      <c r="C22" s="104"/>
      <c r="D22" s="105"/>
      <c r="E22" s="105"/>
      <c r="F22" s="105"/>
      <c r="G22" s="105"/>
      <c r="H22" s="78"/>
      <c r="I22" s="111"/>
      <c r="J22" s="12"/>
    </row>
    <row r="23" spans="2:10" x14ac:dyDescent="0.2">
      <c r="B23" s="103"/>
      <c r="C23" s="104"/>
      <c r="D23" s="105"/>
      <c r="E23" s="105"/>
      <c r="F23" s="105"/>
      <c r="G23" s="105"/>
      <c r="H23" s="78"/>
      <c r="I23" s="12"/>
      <c r="J23" s="12"/>
    </row>
    <row r="24" spans="2:10" x14ac:dyDescent="0.2">
      <c r="B24" s="106"/>
      <c r="C24" s="107"/>
      <c r="D24" s="105"/>
      <c r="E24" s="105"/>
      <c r="F24" s="105"/>
      <c r="G24" s="105"/>
    </row>
    <row r="25" spans="2:10" x14ac:dyDescent="0.2">
      <c r="B25" s="106"/>
      <c r="C25" s="107"/>
      <c r="D25" s="105"/>
      <c r="E25" s="105"/>
      <c r="F25" s="105"/>
      <c r="G25" s="105"/>
    </row>
    <row r="26" spans="2:10" x14ac:dyDescent="0.2">
      <c r="B26" s="106"/>
      <c r="C26" s="107"/>
      <c r="D26" s="105"/>
      <c r="E26" s="105"/>
      <c r="F26" s="105"/>
      <c r="G26" s="105"/>
    </row>
    <row r="27" spans="2:10" x14ac:dyDescent="0.2">
      <c r="B27" s="106"/>
      <c r="C27" s="107"/>
      <c r="D27" s="105"/>
      <c r="E27" s="105"/>
      <c r="F27" s="105"/>
      <c r="G27" s="105"/>
    </row>
    <row r="28" spans="2:10" x14ac:dyDescent="0.2">
      <c r="B28" s="106"/>
      <c r="C28" s="107"/>
      <c r="D28" s="105"/>
      <c r="E28" s="105"/>
      <c r="F28" s="105"/>
      <c r="G28" s="105"/>
    </row>
    <row r="29" spans="2:10" x14ac:dyDescent="0.2">
      <c r="B29" s="106"/>
      <c r="C29" s="107"/>
      <c r="D29" s="105"/>
      <c r="E29" s="105"/>
      <c r="F29" s="105"/>
      <c r="G29" s="105"/>
    </row>
    <row r="30" spans="2:10" x14ac:dyDescent="0.2">
      <c r="B30" s="106"/>
      <c r="C30" s="107"/>
      <c r="D30" s="105"/>
      <c r="E30" s="105"/>
      <c r="F30" s="105"/>
      <c r="G30" s="105"/>
    </row>
    <row r="31" spans="2:10" x14ac:dyDescent="0.2">
      <c r="B31" s="106"/>
      <c r="C31" s="107"/>
      <c r="D31" s="105"/>
      <c r="E31" s="105"/>
      <c r="F31" s="105"/>
      <c r="G31" s="105"/>
    </row>
    <row r="32" spans="2:10" x14ac:dyDescent="0.2">
      <c r="B32" s="106"/>
      <c r="C32" s="107"/>
      <c r="D32" s="105"/>
      <c r="E32" s="105"/>
      <c r="F32" s="105"/>
      <c r="G32" s="105"/>
    </row>
    <row r="33" spans="2:7" x14ac:dyDescent="0.2">
      <c r="B33" s="106"/>
      <c r="C33" s="107"/>
      <c r="D33" s="105"/>
      <c r="E33" s="105"/>
      <c r="F33" s="105"/>
      <c r="G33" s="105"/>
    </row>
    <row r="34" spans="2:7" x14ac:dyDescent="0.2">
      <c r="B34" s="106"/>
      <c r="C34" s="107"/>
      <c r="D34" s="105"/>
      <c r="E34" s="105"/>
      <c r="F34" s="105"/>
      <c r="G34" s="105"/>
    </row>
    <row r="35" spans="2:7" x14ac:dyDescent="0.2">
      <c r="B35" s="106"/>
      <c r="C35" s="107"/>
      <c r="D35" s="105"/>
      <c r="E35" s="105"/>
      <c r="F35" s="105"/>
      <c r="G35" s="105"/>
    </row>
    <row r="36" spans="2:7" x14ac:dyDescent="0.2">
      <c r="B36" s="106"/>
      <c r="C36" s="107"/>
      <c r="D36" s="105"/>
      <c r="E36" s="105"/>
      <c r="F36" s="105"/>
      <c r="G36" s="105"/>
    </row>
    <row r="37" spans="2:7" x14ac:dyDescent="0.2">
      <c r="B37" s="106"/>
      <c r="C37" s="107"/>
      <c r="D37" s="105"/>
      <c r="E37" s="105"/>
      <c r="F37" s="105"/>
      <c r="G37" s="105"/>
    </row>
    <row r="38" spans="2:7" x14ac:dyDescent="0.2">
      <c r="B38" s="106"/>
      <c r="C38" s="107"/>
      <c r="D38" s="105"/>
      <c r="E38" s="105"/>
      <c r="F38" s="105"/>
      <c r="G38" s="105"/>
    </row>
    <row r="39" spans="2:7" x14ac:dyDescent="0.2">
      <c r="B39" s="106"/>
      <c r="C39" s="107"/>
      <c r="D39" s="105"/>
      <c r="E39" s="105"/>
      <c r="F39" s="105"/>
      <c r="G39" s="105"/>
    </row>
    <row r="40" spans="2:7" x14ac:dyDescent="0.2">
      <c r="B40" s="106"/>
      <c r="C40" s="107"/>
      <c r="D40" s="105"/>
      <c r="E40" s="105"/>
      <c r="F40" s="105"/>
      <c r="G40" s="105"/>
    </row>
    <row r="41" spans="2:7" x14ac:dyDescent="0.2">
      <c r="B41" s="106"/>
      <c r="C41" s="107"/>
      <c r="D41" s="105"/>
      <c r="E41" s="105"/>
      <c r="F41" s="105"/>
      <c r="G41" s="105"/>
    </row>
    <row r="42" spans="2:7" x14ac:dyDescent="0.2">
      <c r="B42" s="106"/>
      <c r="C42" s="107"/>
      <c r="D42" s="105"/>
      <c r="E42" s="105"/>
      <c r="F42" s="105"/>
      <c r="G42" s="105"/>
    </row>
    <row r="43" spans="2:7" x14ac:dyDescent="0.2">
      <c r="B43" s="106"/>
      <c r="C43" s="107"/>
      <c r="D43" s="105"/>
      <c r="E43" s="105"/>
      <c r="F43" s="105"/>
      <c r="G43" s="105"/>
    </row>
    <row r="44" spans="2:7" x14ac:dyDescent="0.2">
      <c r="B44" s="106"/>
      <c r="C44" s="107"/>
      <c r="D44" s="105"/>
      <c r="E44" s="105"/>
      <c r="F44" s="105"/>
      <c r="G44" s="105"/>
    </row>
    <row r="45" spans="2:7" x14ac:dyDescent="0.2">
      <c r="B45" s="106"/>
      <c r="C45" s="107"/>
      <c r="D45" s="105"/>
      <c r="E45" s="105"/>
      <c r="F45" s="105"/>
      <c r="G45" s="105"/>
    </row>
    <row r="46" spans="2:7" x14ac:dyDescent="0.2">
      <c r="B46" s="106"/>
      <c r="C46" s="107"/>
      <c r="D46" s="105"/>
      <c r="E46" s="105"/>
      <c r="F46" s="105"/>
      <c r="G46" s="105"/>
    </row>
    <row r="47" spans="2:7" x14ac:dyDescent="0.2">
      <c r="B47" s="106"/>
      <c r="C47" s="107"/>
      <c r="D47" s="105"/>
      <c r="E47" s="105"/>
      <c r="F47" s="105"/>
      <c r="G47" s="105"/>
    </row>
    <row r="48" spans="2:7" x14ac:dyDescent="0.2">
      <c r="B48" s="106"/>
      <c r="C48" s="107"/>
      <c r="D48" s="105"/>
      <c r="E48" s="105"/>
      <c r="F48" s="105"/>
      <c r="G48" s="105"/>
    </row>
    <row r="49" spans="2:7" x14ac:dyDescent="0.2">
      <c r="B49" s="106"/>
      <c r="C49" s="107"/>
      <c r="D49" s="105"/>
      <c r="E49" s="105"/>
      <c r="F49" s="105"/>
      <c r="G49" s="105"/>
    </row>
    <row r="50" spans="2:7" x14ac:dyDescent="0.2">
      <c r="B50" s="106"/>
      <c r="C50" s="107"/>
      <c r="D50" s="105"/>
      <c r="E50" s="105"/>
      <c r="F50" s="105"/>
      <c r="G50" s="105"/>
    </row>
    <row r="51" spans="2:7" x14ac:dyDescent="0.2">
      <c r="B51" s="106"/>
      <c r="C51" s="107"/>
      <c r="D51" s="105"/>
      <c r="E51" s="105"/>
      <c r="F51" s="105"/>
      <c r="G51" s="105"/>
    </row>
    <row r="52" spans="2:7" x14ac:dyDescent="0.2">
      <c r="B52" s="106"/>
      <c r="C52" s="107"/>
      <c r="D52" s="105"/>
      <c r="E52" s="105"/>
      <c r="F52" s="105"/>
      <c r="G52" s="105"/>
    </row>
    <row r="53" spans="2:7" x14ac:dyDescent="0.2">
      <c r="B53" s="106"/>
      <c r="C53" s="107"/>
      <c r="D53" s="105"/>
      <c r="E53" s="105"/>
      <c r="F53" s="105"/>
      <c r="G53" s="105"/>
    </row>
    <row r="54" spans="2:7" x14ac:dyDescent="0.2">
      <c r="B54" s="106"/>
      <c r="C54" s="107"/>
      <c r="D54" s="105"/>
      <c r="E54" s="105"/>
      <c r="F54" s="105"/>
      <c r="G54" s="105"/>
    </row>
    <row r="55" spans="2:7" x14ac:dyDescent="0.2">
      <c r="B55" s="106"/>
      <c r="C55" s="107"/>
      <c r="D55" s="105"/>
      <c r="E55" s="105"/>
      <c r="F55" s="105"/>
      <c r="G55" s="105"/>
    </row>
    <row r="56" spans="2:7" x14ac:dyDescent="0.2">
      <c r="B56" s="106"/>
      <c r="C56" s="107"/>
      <c r="D56" s="105"/>
      <c r="E56" s="105"/>
      <c r="F56" s="105"/>
      <c r="G56" s="105"/>
    </row>
    <row r="57" spans="2:7" x14ac:dyDescent="0.2">
      <c r="B57" s="106"/>
      <c r="C57" s="107"/>
      <c r="D57" s="105"/>
      <c r="E57" s="105"/>
      <c r="F57" s="105"/>
      <c r="G57" s="105"/>
    </row>
    <row r="58" spans="2:7" x14ac:dyDescent="0.2">
      <c r="B58" s="106"/>
      <c r="C58" s="107"/>
      <c r="D58" s="105"/>
      <c r="E58" s="105"/>
      <c r="F58" s="105"/>
      <c r="G58" s="105"/>
    </row>
    <row r="59" spans="2:7" x14ac:dyDescent="0.2">
      <c r="B59" s="106"/>
      <c r="C59" s="107"/>
      <c r="D59" s="105"/>
      <c r="E59" s="105"/>
      <c r="F59" s="105"/>
      <c r="G59" s="105"/>
    </row>
    <row r="60" spans="2:7" x14ac:dyDescent="0.2">
      <c r="B60" s="106"/>
      <c r="C60" s="107"/>
      <c r="D60" s="105"/>
      <c r="E60" s="105"/>
      <c r="F60" s="105"/>
      <c r="G60" s="105"/>
    </row>
    <row r="61" spans="2:7" x14ac:dyDescent="0.2">
      <c r="B61" s="106"/>
      <c r="C61" s="107"/>
      <c r="D61" s="105"/>
      <c r="E61" s="105"/>
      <c r="F61" s="105"/>
      <c r="G61" s="105"/>
    </row>
    <row r="62" spans="2:7" x14ac:dyDescent="0.2">
      <c r="B62" s="106"/>
      <c r="C62" s="107"/>
      <c r="D62" s="105"/>
      <c r="E62" s="105"/>
      <c r="F62" s="105"/>
      <c r="G62" s="105"/>
    </row>
    <row r="63" spans="2:7" x14ac:dyDescent="0.2">
      <c r="B63" s="106"/>
      <c r="C63" s="107"/>
      <c r="D63" s="105"/>
      <c r="E63" s="105"/>
      <c r="F63" s="105"/>
      <c r="G63" s="105"/>
    </row>
    <row r="64" spans="2:7" x14ac:dyDescent="0.2">
      <c r="B64" s="106"/>
      <c r="C64" s="107"/>
      <c r="D64" s="105"/>
      <c r="E64" s="105"/>
      <c r="F64" s="105"/>
      <c r="G64" s="105"/>
    </row>
    <row r="65" spans="2:7" x14ac:dyDescent="0.2">
      <c r="B65" s="106"/>
      <c r="C65" s="107"/>
      <c r="D65" s="105"/>
      <c r="E65" s="105"/>
      <c r="F65" s="105"/>
      <c r="G65" s="105"/>
    </row>
    <row r="66" spans="2:7" x14ac:dyDescent="0.2">
      <c r="B66" s="106"/>
      <c r="C66" s="107"/>
      <c r="D66" s="105"/>
      <c r="E66" s="105"/>
      <c r="F66" s="105"/>
      <c r="G66" s="105"/>
    </row>
    <row r="67" spans="2:7" x14ac:dyDescent="0.2">
      <c r="B67" s="106"/>
      <c r="C67" s="107"/>
      <c r="D67" s="105"/>
      <c r="E67" s="105"/>
      <c r="F67" s="105"/>
      <c r="G67" s="105"/>
    </row>
    <row r="68" spans="2:7" x14ac:dyDescent="0.2">
      <c r="B68" s="106"/>
      <c r="C68" s="107"/>
      <c r="D68" s="105"/>
      <c r="E68" s="105"/>
      <c r="F68" s="105"/>
      <c r="G68" s="105"/>
    </row>
    <row r="69" spans="2:7" x14ac:dyDescent="0.2">
      <c r="B69" s="106"/>
      <c r="C69" s="107"/>
      <c r="D69" s="105"/>
      <c r="E69" s="105"/>
      <c r="F69" s="105"/>
      <c r="G69" s="105"/>
    </row>
    <row r="70" spans="2:7" x14ac:dyDescent="0.2">
      <c r="B70" s="106"/>
      <c r="C70" s="107"/>
      <c r="D70" s="105"/>
      <c r="E70" s="105"/>
      <c r="F70" s="105"/>
      <c r="G70" s="105"/>
    </row>
    <row r="71" spans="2:7" x14ac:dyDescent="0.2">
      <c r="B71" s="106"/>
      <c r="C71" s="107"/>
      <c r="D71" s="105"/>
      <c r="E71" s="105"/>
      <c r="F71" s="105"/>
      <c r="G71" s="105"/>
    </row>
    <row r="72" spans="2:7" x14ac:dyDescent="0.2">
      <c r="B72" s="106"/>
      <c r="C72" s="107"/>
      <c r="D72" s="105"/>
      <c r="E72" s="105"/>
      <c r="F72" s="105"/>
      <c r="G72" s="105"/>
    </row>
    <row r="73" spans="2:7" x14ac:dyDescent="0.2">
      <c r="B73" s="106"/>
      <c r="C73" s="107"/>
      <c r="D73" s="105"/>
      <c r="E73" s="105"/>
      <c r="F73" s="105"/>
      <c r="G73" s="105"/>
    </row>
    <row r="74" spans="2:7" x14ac:dyDescent="0.2">
      <c r="B74" s="106"/>
      <c r="C74" s="107"/>
      <c r="D74" s="105"/>
      <c r="E74" s="105"/>
      <c r="F74" s="105"/>
      <c r="G74" s="105"/>
    </row>
    <row r="75" spans="2:7" x14ac:dyDescent="0.2">
      <c r="B75" s="106"/>
      <c r="C75" s="107"/>
      <c r="D75" s="105"/>
      <c r="E75" s="105"/>
      <c r="F75" s="105"/>
      <c r="G75" s="105"/>
    </row>
    <row r="76" spans="2:7" x14ac:dyDescent="0.2">
      <c r="B76" s="106"/>
      <c r="C76" s="107"/>
      <c r="D76" s="105"/>
      <c r="E76" s="105"/>
      <c r="F76" s="105"/>
      <c r="G76" s="105"/>
    </row>
    <row r="77" spans="2:7" x14ac:dyDescent="0.2">
      <c r="B77" s="106"/>
      <c r="C77" s="107"/>
      <c r="D77" s="105"/>
      <c r="E77" s="105"/>
      <c r="F77" s="105"/>
      <c r="G77" s="105"/>
    </row>
    <row r="78" spans="2:7" x14ac:dyDescent="0.2">
      <c r="B78" s="106"/>
      <c r="C78" s="107"/>
      <c r="D78" s="105"/>
      <c r="E78" s="105"/>
      <c r="F78" s="105"/>
      <c r="G78" s="105"/>
    </row>
    <row r="79" spans="2:7" x14ac:dyDescent="0.2">
      <c r="B79" s="106"/>
      <c r="C79" s="107"/>
      <c r="D79" s="105"/>
      <c r="E79" s="105"/>
      <c r="F79" s="105"/>
      <c r="G79" s="105"/>
    </row>
    <row r="80" spans="2:7" x14ac:dyDescent="0.2">
      <c r="B80" s="106"/>
      <c r="C80" s="107"/>
      <c r="D80" s="105"/>
      <c r="E80" s="105"/>
      <c r="F80" s="105"/>
      <c r="G80" s="105"/>
    </row>
    <row r="81" spans="2:7" x14ac:dyDescent="0.2">
      <c r="B81" s="106"/>
      <c r="C81" s="107"/>
      <c r="D81" s="105"/>
      <c r="E81" s="105"/>
      <c r="F81" s="105"/>
      <c r="G81" s="105"/>
    </row>
    <row r="82" spans="2:7" x14ac:dyDescent="0.2">
      <c r="B82" s="106"/>
      <c r="C82" s="107"/>
      <c r="D82" s="105"/>
      <c r="E82" s="105"/>
      <c r="F82" s="105"/>
      <c r="G82" s="105"/>
    </row>
    <row r="83" spans="2:7" x14ac:dyDescent="0.2">
      <c r="B83" s="106"/>
      <c r="C83" s="107"/>
      <c r="D83" s="105"/>
      <c r="E83" s="105"/>
      <c r="F83" s="105"/>
      <c r="G83" s="105"/>
    </row>
    <row r="84" spans="2:7" x14ac:dyDescent="0.2">
      <c r="B84" s="106"/>
      <c r="C84" s="107"/>
      <c r="D84" s="105"/>
      <c r="E84" s="105"/>
      <c r="F84" s="105"/>
      <c r="G84" s="105"/>
    </row>
    <row r="85" spans="2:7" x14ac:dyDescent="0.2">
      <c r="B85" s="106"/>
      <c r="C85" s="107"/>
      <c r="D85" s="105"/>
      <c r="E85" s="105"/>
      <c r="F85" s="105"/>
      <c r="G85" s="105"/>
    </row>
    <row r="86" spans="2:7" x14ac:dyDescent="0.2">
      <c r="B86" s="106"/>
      <c r="C86" s="107"/>
      <c r="D86" s="105"/>
      <c r="E86" s="105"/>
      <c r="F86" s="105"/>
      <c r="G86" s="105"/>
    </row>
    <row r="87" spans="2:7" x14ac:dyDescent="0.2">
      <c r="B87" s="106"/>
      <c r="C87" s="107"/>
      <c r="D87" s="105"/>
      <c r="E87" s="105"/>
      <c r="F87" s="105"/>
      <c r="G87" s="105"/>
    </row>
    <row r="88" spans="2:7" x14ac:dyDescent="0.2">
      <c r="B88" s="106"/>
      <c r="C88" s="107"/>
      <c r="D88" s="105"/>
      <c r="E88" s="105"/>
      <c r="F88" s="105"/>
      <c r="G88" s="105"/>
    </row>
    <row r="89" spans="2:7" x14ac:dyDescent="0.2">
      <c r="B89" s="106"/>
      <c r="C89" s="107"/>
      <c r="D89" s="105"/>
      <c r="E89" s="105"/>
      <c r="F89" s="105"/>
      <c r="G89" s="105"/>
    </row>
    <row r="90" spans="2:7" x14ac:dyDescent="0.2">
      <c r="B90" s="106"/>
      <c r="C90" s="107"/>
      <c r="D90" s="105"/>
      <c r="E90" s="105"/>
      <c r="F90" s="105"/>
      <c r="G90" s="105"/>
    </row>
    <row r="91" spans="2:7" x14ac:dyDescent="0.2">
      <c r="B91" s="106"/>
      <c r="C91" s="107"/>
      <c r="D91" s="105"/>
      <c r="E91" s="105"/>
      <c r="F91" s="105"/>
      <c r="G91" s="105"/>
    </row>
    <row r="92" spans="2:7" x14ac:dyDescent="0.2">
      <c r="B92" s="106"/>
      <c r="C92" s="107"/>
      <c r="D92" s="105"/>
      <c r="E92" s="105"/>
      <c r="F92" s="105"/>
      <c r="G92" s="105"/>
    </row>
    <row r="93" spans="2:7" x14ac:dyDescent="0.2">
      <c r="B93" s="106"/>
      <c r="C93" s="107"/>
      <c r="D93" s="105"/>
      <c r="E93" s="105"/>
      <c r="F93" s="105"/>
      <c r="G93" s="105"/>
    </row>
    <row r="94" spans="2:7" x14ac:dyDescent="0.2">
      <c r="B94" s="106"/>
      <c r="C94" s="107"/>
      <c r="D94" s="105"/>
      <c r="E94" s="105"/>
      <c r="F94" s="105"/>
      <c r="G94" s="105"/>
    </row>
    <row r="95" spans="2:7" x14ac:dyDescent="0.2">
      <c r="B95" s="106"/>
      <c r="C95" s="107"/>
      <c r="D95" s="105"/>
      <c r="E95" s="105"/>
      <c r="F95" s="105"/>
      <c r="G95" s="105"/>
    </row>
    <row r="96" spans="2:7" x14ac:dyDescent="0.2">
      <c r="B96" s="106"/>
      <c r="C96" s="107"/>
      <c r="D96" s="105"/>
      <c r="E96" s="105"/>
      <c r="F96" s="105"/>
      <c r="G96" s="105"/>
    </row>
    <row r="97" spans="2:7" x14ac:dyDescent="0.2">
      <c r="B97" s="106"/>
      <c r="C97" s="107"/>
      <c r="D97" s="105"/>
      <c r="E97" s="105"/>
      <c r="F97" s="105"/>
      <c r="G97" s="105"/>
    </row>
    <row r="98" spans="2:7" x14ac:dyDescent="0.2">
      <c r="B98" s="106"/>
      <c r="C98" s="107"/>
      <c r="D98" s="105"/>
      <c r="E98" s="105"/>
      <c r="F98" s="105"/>
      <c r="G98" s="105"/>
    </row>
    <row r="99" spans="2:7" x14ac:dyDescent="0.2">
      <c r="B99" s="106"/>
      <c r="C99" s="107"/>
      <c r="D99" s="105"/>
      <c r="E99" s="105"/>
      <c r="F99" s="105"/>
      <c r="G99" s="105"/>
    </row>
    <row r="100" spans="2:7" x14ac:dyDescent="0.2">
      <c r="B100" s="106"/>
      <c r="C100" s="107"/>
      <c r="D100" s="105"/>
      <c r="E100" s="105"/>
      <c r="F100" s="105"/>
      <c r="G100" s="105"/>
    </row>
    <row r="101" spans="2:7" x14ac:dyDescent="0.2">
      <c r="B101" s="106"/>
      <c r="C101" s="107"/>
      <c r="D101" s="105"/>
      <c r="E101" s="105"/>
      <c r="F101" s="105"/>
      <c r="G101" s="105"/>
    </row>
    <row r="102" spans="2:7" x14ac:dyDescent="0.2">
      <c r="B102" s="106"/>
      <c r="C102" s="107"/>
      <c r="D102" s="105"/>
      <c r="E102" s="105"/>
      <c r="F102" s="105"/>
      <c r="G102" s="105"/>
    </row>
    <row r="103" spans="2:7" x14ac:dyDescent="0.2">
      <c r="B103" s="106"/>
      <c r="C103" s="107"/>
      <c r="D103" s="105"/>
      <c r="E103" s="105"/>
      <c r="F103" s="105"/>
      <c r="G103" s="105"/>
    </row>
    <row r="104" spans="2:7" x14ac:dyDescent="0.2">
      <c r="B104" s="106"/>
      <c r="C104" s="107"/>
      <c r="D104" s="105"/>
      <c r="E104" s="105"/>
      <c r="F104" s="105"/>
      <c r="G104" s="105"/>
    </row>
    <row r="105" spans="2:7" x14ac:dyDescent="0.2">
      <c r="B105" s="106"/>
      <c r="C105" s="107"/>
      <c r="D105" s="105"/>
      <c r="E105" s="105"/>
      <c r="F105" s="105"/>
      <c r="G105" s="105"/>
    </row>
    <row r="106" spans="2:7" x14ac:dyDescent="0.2">
      <c r="B106" s="106"/>
      <c r="C106" s="107"/>
      <c r="D106" s="105"/>
      <c r="E106" s="105"/>
      <c r="F106" s="105"/>
      <c r="G106" s="105"/>
    </row>
    <row r="107" spans="2:7" x14ac:dyDescent="0.2">
      <c r="B107" s="106"/>
      <c r="C107" s="107"/>
      <c r="D107" s="105"/>
      <c r="E107" s="105"/>
      <c r="F107" s="105"/>
      <c r="G107" s="105"/>
    </row>
    <row r="108" spans="2:7" x14ac:dyDescent="0.2">
      <c r="B108" s="106"/>
      <c r="C108" s="107"/>
      <c r="D108" s="105"/>
      <c r="E108" s="105"/>
      <c r="F108" s="105"/>
      <c r="G108" s="105"/>
    </row>
    <row r="109" spans="2:7" x14ac:dyDescent="0.2">
      <c r="B109" s="106"/>
      <c r="C109" s="107"/>
      <c r="D109" s="105"/>
      <c r="E109" s="105"/>
      <c r="F109" s="105"/>
      <c r="G109" s="105"/>
    </row>
    <row r="110" spans="2:7" x14ac:dyDescent="0.2">
      <c r="B110" s="106"/>
      <c r="C110" s="107"/>
      <c r="D110" s="105"/>
      <c r="E110" s="105"/>
      <c r="F110" s="105"/>
      <c r="G110" s="105"/>
    </row>
    <row r="111" spans="2:7" x14ac:dyDescent="0.2">
      <c r="B111" s="106"/>
      <c r="C111" s="107"/>
      <c r="D111" s="105"/>
      <c r="E111" s="105"/>
      <c r="F111" s="105"/>
      <c r="G111" s="105"/>
    </row>
    <row r="112" spans="2:7" x14ac:dyDescent="0.2">
      <c r="B112" s="106"/>
      <c r="C112" s="107"/>
      <c r="D112" s="105"/>
      <c r="E112" s="105"/>
      <c r="F112" s="105"/>
      <c r="G112" s="105"/>
    </row>
    <row r="113" spans="2:7" x14ac:dyDescent="0.2">
      <c r="B113" s="106"/>
      <c r="C113" s="107"/>
      <c r="D113" s="105"/>
      <c r="E113" s="105"/>
      <c r="F113" s="105"/>
      <c r="G113" s="105"/>
    </row>
    <row r="114" spans="2:7" x14ac:dyDescent="0.2">
      <c r="B114" s="106"/>
      <c r="C114" s="107"/>
      <c r="D114" s="105"/>
      <c r="E114" s="105"/>
      <c r="F114" s="105"/>
      <c r="G114" s="105"/>
    </row>
    <row r="115" spans="2:7" x14ac:dyDescent="0.2">
      <c r="B115" s="106"/>
      <c r="C115" s="107"/>
      <c r="D115" s="105"/>
      <c r="E115" s="105"/>
      <c r="F115" s="105"/>
      <c r="G115" s="105"/>
    </row>
    <row r="116" spans="2:7" x14ac:dyDescent="0.2">
      <c r="B116" s="106"/>
      <c r="C116" s="107"/>
      <c r="D116" s="105"/>
      <c r="E116" s="105"/>
      <c r="F116" s="105"/>
      <c r="G116" s="105"/>
    </row>
    <row r="117" spans="2:7" x14ac:dyDescent="0.2">
      <c r="B117" s="106"/>
      <c r="C117" s="107"/>
      <c r="D117" s="105"/>
      <c r="E117" s="105"/>
      <c r="F117" s="105"/>
      <c r="G117" s="105"/>
    </row>
    <row r="118" spans="2:7" x14ac:dyDescent="0.2">
      <c r="B118" s="106"/>
      <c r="C118" s="107"/>
      <c r="D118" s="105"/>
      <c r="E118" s="105"/>
      <c r="F118" s="105"/>
      <c r="G118" s="105"/>
    </row>
    <row r="119" spans="2:7" x14ac:dyDescent="0.2">
      <c r="B119" s="106"/>
      <c r="C119" s="107"/>
      <c r="D119" s="105"/>
      <c r="E119" s="105"/>
      <c r="F119" s="105"/>
      <c r="G119" s="105"/>
    </row>
    <row r="120" spans="2:7" x14ac:dyDescent="0.2">
      <c r="B120" s="106"/>
      <c r="C120" s="107"/>
      <c r="D120" s="105"/>
      <c r="E120" s="105"/>
      <c r="F120" s="105"/>
      <c r="G120" s="105"/>
    </row>
    <row r="121" spans="2:7" x14ac:dyDescent="0.2">
      <c r="B121" s="106"/>
      <c r="C121" s="107"/>
      <c r="D121" s="105"/>
      <c r="E121" s="105"/>
      <c r="F121" s="105"/>
      <c r="G121" s="105"/>
    </row>
    <row r="122" spans="2:7" x14ac:dyDescent="0.2">
      <c r="B122" s="106"/>
      <c r="C122" s="107"/>
      <c r="D122" s="105"/>
      <c r="E122" s="105"/>
      <c r="F122" s="105"/>
      <c r="G122" s="105"/>
    </row>
    <row r="123" spans="2:7" x14ac:dyDescent="0.2">
      <c r="B123" s="106"/>
      <c r="C123" s="107"/>
      <c r="D123" s="105"/>
      <c r="E123" s="105"/>
      <c r="F123" s="105"/>
      <c r="G123" s="105"/>
    </row>
    <row r="124" spans="2:7" x14ac:dyDescent="0.2">
      <c r="B124" s="106"/>
      <c r="C124" s="107"/>
      <c r="D124" s="105"/>
      <c r="E124" s="105"/>
      <c r="F124" s="105"/>
      <c r="G124" s="105"/>
    </row>
    <row r="125" spans="2:7" x14ac:dyDescent="0.2">
      <c r="B125" s="106"/>
      <c r="C125" s="107"/>
      <c r="D125" s="105"/>
      <c r="E125" s="105"/>
      <c r="F125" s="105"/>
      <c r="G125" s="105"/>
    </row>
    <row r="126" spans="2:7" x14ac:dyDescent="0.2">
      <c r="B126" s="106"/>
      <c r="C126" s="107"/>
      <c r="D126" s="105"/>
      <c r="E126" s="105"/>
      <c r="F126" s="105"/>
      <c r="G126" s="105"/>
    </row>
    <row r="127" spans="2:7" x14ac:dyDescent="0.2">
      <c r="B127" s="106"/>
      <c r="C127" s="107"/>
      <c r="D127" s="105"/>
      <c r="E127" s="105"/>
      <c r="F127" s="105"/>
      <c r="G127" s="105"/>
    </row>
    <row r="128" spans="2:7" x14ac:dyDescent="0.2">
      <c r="B128" s="106"/>
      <c r="C128" s="107"/>
      <c r="D128" s="105"/>
      <c r="E128" s="105"/>
      <c r="F128" s="105"/>
      <c r="G128" s="105"/>
    </row>
    <row r="129" spans="2:7" x14ac:dyDescent="0.2">
      <c r="B129" s="106"/>
      <c r="C129" s="107"/>
      <c r="D129" s="105"/>
      <c r="E129" s="105"/>
      <c r="F129" s="105"/>
      <c r="G129" s="105"/>
    </row>
    <row r="130" spans="2:7" x14ac:dyDescent="0.2">
      <c r="B130" s="106"/>
      <c r="C130" s="107"/>
      <c r="D130" s="105"/>
      <c r="E130" s="105"/>
      <c r="F130" s="105"/>
      <c r="G130" s="105"/>
    </row>
    <row r="131" spans="2:7" x14ac:dyDescent="0.2">
      <c r="B131" s="106"/>
      <c r="C131" s="107"/>
      <c r="D131" s="105"/>
      <c r="E131" s="105"/>
      <c r="F131" s="105"/>
      <c r="G131" s="105"/>
    </row>
    <row r="132" spans="2:7" x14ac:dyDescent="0.2">
      <c r="B132" s="106"/>
      <c r="C132" s="107"/>
      <c r="D132" s="105"/>
      <c r="E132" s="105"/>
      <c r="F132" s="105"/>
      <c r="G132" s="105"/>
    </row>
    <row r="133" spans="2:7" x14ac:dyDescent="0.2">
      <c r="B133" s="106"/>
      <c r="C133" s="107"/>
      <c r="D133" s="105"/>
      <c r="E133" s="105"/>
      <c r="F133" s="105"/>
      <c r="G133" s="105"/>
    </row>
    <row r="134" spans="2:7" x14ac:dyDescent="0.2">
      <c r="B134" s="106"/>
      <c r="C134" s="107"/>
      <c r="D134" s="105"/>
      <c r="E134" s="105"/>
      <c r="F134" s="105"/>
      <c r="G134" s="105"/>
    </row>
    <row r="135" spans="2:7" x14ac:dyDescent="0.2">
      <c r="B135" s="106"/>
      <c r="C135" s="107"/>
      <c r="D135" s="105"/>
      <c r="E135" s="105"/>
      <c r="F135" s="105"/>
      <c r="G135" s="105"/>
    </row>
    <row r="136" spans="2:7" x14ac:dyDescent="0.2">
      <c r="B136" s="106"/>
      <c r="C136" s="107"/>
      <c r="D136" s="105"/>
      <c r="E136" s="105"/>
      <c r="F136" s="105"/>
      <c r="G136" s="105"/>
    </row>
    <row r="137" spans="2:7" x14ac:dyDescent="0.2">
      <c r="B137" s="106"/>
      <c r="C137" s="107"/>
      <c r="D137" s="105"/>
      <c r="E137" s="105"/>
      <c r="F137" s="105"/>
      <c r="G137" s="105"/>
    </row>
    <row r="138" spans="2:7" x14ac:dyDescent="0.2">
      <c r="B138" s="106"/>
      <c r="C138" s="107"/>
      <c r="D138" s="105"/>
      <c r="E138" s="105"/>
      <c r="F138" s="105"/>
      <c r="G138" s="105"/>
    </row>
    <row r="139" spans="2:7" x14ac:dyDescent="0.2">
      <c r="B139" s="106"/>
      <c r="C139" s="107"/>
      <c r="D139" s="105"/>
      <c r="E139" s="105"/>
      <c r="F139" s="105"/>
      <c r="G139" s="105"/>
    </row>
    <row r="140" spans="2:7" x14ac:dyDescent="0.2">
      <c r="B140" s="106"/>
      <c r="C140" s="107"/>
      <c r="D140" s="105"/>
      <c r="E140" s="105"/>
      <c r="F140" s="105"/>
      <c r="G140" s="105"/>
    </row>
    <row r="141" spans="2:7" x14ac:dyDescent="0.2">
      <c r="B141" s="106"/>
      <c r="C141" s="107"/>
      <c r="D141" s="105"/>
      <c r="E141" s="105"/>
      <c r="F141" s="105"/>
      <c r="G141" s="105"/>
    </row>
    <row r="142" spans="2:7" x14ac:dyDescent="0.2">
      <c r="B142" s="106"/>
      <c r="C142" s="107"/>
      <c r="D142" s="105"/>
      <c r="E142" s="105"/>
      <c r="F142" s="105"/>
      <c r="G142" s="105"/>
    </row>
    <row r="143" spans="2:7" x14ac:dyDescent="0.2">
      <c r="B143" s="106"/>
      <c r="C143" s="107"/>
      <c r="D143" s="105"/>
      <c r="E143" s="105"/>
      <c r="F143" s="105"/>
      <c r="G143" s="105"/>
    </row>
    <row r="144" spans="2:7" x14ac:dyDescent="0.2">
      <c r="B144" s="106"/>
      <c r="C144" s="107"/>
      <c r="D144" s="105"/>
      <c r="E144" s="105"/>
      <c r="F144" s="105"/>
      <c r="G144" s="105"/>
    </row>
    <row r="145" spans="2:7" x14ac:dyDescent="0.2">
      <c r="B145" s="106"/>
      <c r="C145" s="107"/>
      <c r="D145" s="105"/>
      <c r="E145" s="105"/>
      <c r="F145" s="105"/>
      <c r="G145" s="105"/>
    </row>
    <row r="146" spans="2:7" x14ac:dyDescent="0.2">
      <c r="B146" s="106"/>
      <c r="C146" s="107"/>
      <c r="D146" s="105"/>
      <c r="E146" s="105"/>
      <c r="F146" s="105"/>
      <c r="G146" s="105"/>
    </row>
    <row r="147" spans="2:7" x14ac:dyDescent="0.2">
      <c r="B147" s="106"/>
      <c r="C147" s="107"/>
      <c r="D147" s="105"/>
      <c r="E147" s="105"/>
      <c r="F147" s="105"/>
      <c r="G147" s="105"/>
    </row>
    <row r="148" spans="2:7" x14ac:dyDescent="0.2">
      <c r="B148" s="106"/>
      <c r="C148" s="107"/>
      <c r="D148" s="105"/>
      <c r="E148" s="105"/>
      <c r="F148" s="105"/>
      <c r="G148" s="105"/>
    </row>
    <row r="149" spans="2:7" x14ac:dyDescent="0.2">
      <c r="B149" s="106"/>
      <c r="C149" s="107"/>
      <c r="D149" s="105"/>
      <c r="E149" s="105"/>
      <c r="F149" s="105"/>
      <c r="G149" s="105"/>
    </row>
    <row r="150" spans="2:7" x14ac:dyDescent="0.2">
      <c r="B150" s="106"/>
      <c r="C150" s="107"/>
      <c r="D150" s="105"/>
      <c r="E150" s="105"/>
      <c r="F150" s="105"/>
      <c r="G150" s="105"/>
    </row>
    <row r="151" spans="2:7" x14ac:dyDescent="0.2">
      <c r="B151" s="106"/>
      <c r="C151" s="107"/>
      <c r="D151" s="105"/>
      <c r="E151" s="105"/>
      <c r="F151" s="105"/>
      <c r="G151" s="105"/>
    </row>
    <row r="152" spans="2:7" x14ac:dyDescent="0.2">
      <c r="B152" s="106"/>
      <c r="C152" s="107"/>
      <c r="D152" s="105"/>
      <c r="E152" s="105"/>
      <c r="F152" s="105"/>
      <c r="G152" s="105"/>
    </row>
    <row r="153" spans="2:7" x14ac:dyDescent="0.2">
      <c r="B153" s="106"/>
      <c r="C153" s="107"/>
      <c r="D153" s="105"/>
      <c r="E153" s="105"/>
      <c r="F153" s="105"/>
      <c r="G153" s="105"/>
    </row>
    <row r="154" spans="2:7" x14ac:dyDescent="0.2">
      <c r="B154" s="106"/>
      <c r="C154" s="107"/>
      <c r="D154" s="105"/>
      <c r="E154" s="105"/>
      <c r="F154" s="105"/>
      <c r="G154" s="105"/>
    </row>
    <row r="155" spans="2:7" x14ac:dyDescent="0.2">
      <c r="B155" s="106"/>
      <c r="C155" s="107"/>
      <c r="D155" s="105"/>
      <c r="E155" s="105"/>
      <c r="F155" s="105"/>
      <c r="G155" s="105"/>
    </row>
    <row r="156" spans="2:7" x14ac:dyDescent="0.2">
      <c r="B156" s="106"/>
      <c r="C156" s="107"/>
      <c r="D156" s="105"/>
      <c r="E156" s="105"/>
      <c r="F156" s="105"/>
      <c r="G156" s="105"/>
    </row>
    <row r="157" spans="2:7" x14ac:dyDescent="0.2">
      <c r="B157" s="106"/>
      <c r="C157" s="107"/>
      <c r="D157" s="105"/>
      <c r="E157" s="105"/>
      <c r="F157" s="105"/>
      <c r="G157" s="105"/>
    </row>
    <row r="158" spans="2:7" x14ac:dyDescent="0.2">
      <c r="B158" s="106"/>
      <c r="C158" s="107"/>
      <c r="D158" s="105"/>
      <c r="E158" s="105"/>
      <c r="F158" s="105"/>
      <c r="G158" s="105"/>
    </row>
    <row r="159" spans="2:7" x14ac:dyDescent="0.2">
      <c r="B159" s="106"/>
      <c r="C159" s="107"/>
      <c r="D159" s="105"/>
      <c r="E159" s="105"/>
      <c r="F159" s="105"/>
      <c r="G159" s="105"/>
    </row>
    <row r="160" spans="2:7" x14ac:dyDescent="0.2">
      <c r="B160" s="106"/>
      <c r="C160" s="107"/>
      <c r="D160" s="105"/>
      <c r="E160" s="105"/>
      <c r="F160" s="105"/>
      <c r="G160" s="105"/>
    </row>
    <row r="161" spans="2:7" x14ac:dyDescent="0.2">
      <c r="B161" s="106"/>
      <c r="C161" s="107"/>
      <c r="D161" s="105"/>
      <c r="E161" s="105"/>
      <c r="F161" s="105"/>
      <c r="G161" s="105"/>
    </row>
    <row r="162" spans="2:7" x14ac:dyDescent="0.2">
      <c r="B162" s="106"/>
      <c r="C162" s="107"/>
      <c r="D162" s="105"/>
      <c r="E162" s="105"/>
      <c r="F162" s="105"/>
      <c r="G162" s="105"/>
    </row>
    <row r="163" spans="2:7" x14ac:dyDescent="0.2">
      <c r="B163" s="106"/>
      <c r="C163" s="107"/>
      <c r="D163" s="105"/>
      <c r="E163" s="105"/>
      <c r="F163" s="105"/>
      <c r="G163" s="105"/>
    </row>
    <row r="164" spans="2:7" x14ac:dyDescent="0.2">
      <c r="B164" s="106"/>
      <c r="C164" s="107"/>
      <c r="D164" s="105"/>
      <c r="E164" s="105"/>
      <c r="F164" s="105"/>
      <c r="G164" s="105"/>
    </row>
    <row r="165" spans="2:7" x14ac:dyDescent="0.2">
      <c r="B165" s="106"/>
      <c r="C165" s="107"/>
      <c r="D165" s="105"/>
      <c r="E165" s="105"/>
      <c r="F165" s="105"/>
      <c r="G165" s="105"/>
    </row>
    <row r="166" spans="2:7" x14ac:dyDescent="0.2">
      <c r="B166" s="106"/>
      <c r="C166" s="107"/>
      <c r="D166" s="105"/>
      <c r="E166" s="105"/>
      <c r="F166" s="105"/>
      <c r="G166" s="105"/>
    </row>
    <row r="167" spans="2:7" x14ac:dyDescent="0.2">
      <c r="B167" s="106"/>
      <c r="C167" s="107"/>
      <c r="D167" s="105"/>
      <c r="E167" s="105"/>
      <c r="F167" s="105"/>
      <c r="G167" s="105"/>
    </row>
    <row r="168" spans="2:7" x14ac:dyDescent="0.2">
      <c r="B168" s="106"/>
      <c r="C168" s="107"/>
      <c r="D168" s="105"/>
      <c r="E168" s="105"/>
      <c r="F168" s="105"/>
      <c r="G168" s="105"/>
    </row>
    <row r="169" spans="2:7" x14ac:dyDescent="0.2">
      <c r="B169" s="106"/>
      <c r="C169" s="107"/>
      <c r="D169" s="105"/>
      <c r="E169" s="105"/>
      <c r="F169" s="105"/>
      <c r="G169" s="105"/>
    </row>
    <row r="170" spans="2:7" x14ac:dyDescent="0.2">
      <c r="B170" s="106"/>
      <c r="C170" s="107"/>
      <c r="D170" s="105"/>
      <c r="E170" s="105"/>
      <c r="F170" s="105"/>
      <c r="G170" s="105"/>
    </row>
    <row r="171" spans="2:7" x14ac:dyDescent="0.2">
      <c r="B171" s="106"/>
      <c r="C171" s="107"/>
      <c r="D171" s="105"/>
      <c r="E171" s="105"/>
      <c r="F171" s="105"/>
      <c r="G171" s="105"/>
    </row>
    <row r="172" spans="2:7" x14ac:dyDescent="0.2">
      <c r="B172" s="106"/>
      <c r="C172" s="107"/>
      <c r="D172" s="105"/>
      <c r="E172" s="105"/>
      <c r="F172" s="105"/>
      <c r="G172" s="105"/>
    </row>
    <row r="173" spans="2:7" x14ac:dyDescent="0.2">
      <c r="B173" s="106"/>
      <c r="C173" s="107"/>
      <c r="D173" s="105"/>
      <c r="E173" s="105"/>
      <c r="F173" s="105"/>
      <c r="G173" s="105"/>
    </row>
    <row r="174" spans="2:7" x14ac:dyDescent="0.2">
      <c r="B174" s="106"/>
      <c r="C174" s="107"/>
      <c r="D174" s="105"/>
      <c r="E174" s="105"/>
      <c r="F174" s="105"/>
      <c r="G174" s="105"/>
    </row>
    <row r="175" spans="2:7" x14ac:dyDescent="0.2">
      <c r="B175" s="106"/>
      <c r="C175" s="107"/>
      <c r="D175" s="105"/>
      <c r="E175" s="105"/>
      <c r="F175" s="105"/>
      <c r="G175" s="105"/>
    </row>
    <row r="176" spans="2:7" x14ac:dyDescent="0.2">
      <c r="B176" s="106"/>
      <c r="C176" s="107"/>
      <c r="D176" s="105"/>
      <c r="E176" s="105"/>
      <c r="F176" s="105"/>
      <c r="G176" s="105"/>
    </row>
    <row r="177" spans="2:7" x14ac:dyDescent="0.2">
      <c r="B177" s="106"/>
      <c r="C177" s="107"/>
      <c r="D177" s="105"/>
      <c r="E177" s="105"/>
      <c r="F177" s="105"/>
      <c r="G177" s="105"/>
    </row>
    <row r="178" spans="2:7" x14ac:dyDescent="0.2">
      <c r="B178" s="106"/>
      <c r="C178" s="107"/>
      <c r="D178" s="105"/>
      <c r="E178" s="105"/>
      <c r="F178" s="105"/>
      <c r="G178" s="105"/>
    </row>
    <row r="179" spans="2:7" x14ac:dyDescent="0.2">
      <c r="B179" s="106"/>
      <c r="C179" s="107"/>
      <c r="D179" s="105"/>
      <c r="E179" s="105"/>
      <c r="F179" s="105"/>
      <c r="G179" s="105"/>
    </row>
    <row r="180" spans="2:7" x14ac:dyDescent="0.2">
      <c r="B180" s="106"/>
      <c r="C180" s="107"/>
      <c r="D180" s="105"/>
      <c r="E180" s="105"/>
      <c r="F180" s="105"/>
      <c r="G180" s="105"/>
    </row>
    <row r="181" spans="2:7" x14ac:dyDescent="0.2">
      <c r="B181" s="106"/>
      <c r="C181" s="107"/>
      <c r="D181" s="105"/>
      <c r="E181" s="105"/>
      <c r="F181" s="105"/>
      <c r="G181" s="105"/>
    </row>
    <row r="182" spans="2:7" x14ac:dyDescent="0.2">
      <c r="B182" s="106"/>
      <c r="C182" s="107"/>
      <c r="D182" s="105"/>
      <c r="E182" s="105"/>
      <c r="F182" s="105"/>
      <c r="G182" s="105"/>
    </row>
    <row r="183" spans="2:7" x14ac:dyDescent="0.2">
      <c r="B183" s="106"/>
      <c r="C183" s="107"/>
      <c r="D183" s="105"/>
      <c r="E183" s="105"/>
      <c r="F183" s="105"/>
      <c r="G183" s="105"/>
    </row>
    <row r="184" spans="2:7" x14ac:dyDescent="0.2">
      <c r="B184" s="106"/>
      <c r="C184" s="107"/>
      <c r="D184" s="105"/>
      <c r="E184" s="105"/>
      <c r="F184" s="105"/>
      <c r="G184" s="105"/>
    </row>
    <row r="185" spans="2:7" x14ac:dyDescent="0.2">
      <c r="B185" s="106"/>
      <c r="C185" s="107"/>
      <c r="D185" s="105"/>
      <c r="E185" s="105"/>
      <c r="F185" s="105"/>
      <c r="G185" s="105"/>
    </row>
    <row r="186" spans="2:7" x14ac:dyDescent="0.2">
      <c r="B186" s="106"/>
      <c r="C186" s="107"/>
      <c r="D186" s="105"/>
      <c r="E186" s="105"/>
      <c r="F186" s="105"/>
      <c r="G186" s="105"/>
    </row>
    <row r="187" spans="2:7" x14ac:dyDescent="0.2">
      <c r="B187" s="106"/>
      <c r="C187" s="107"/>
      <c r="D187" s="105"/>
      <c r="E187" s="105"/>
      <c r="F187" s="105"/>
      <c r="G187" s="105"/>
    </row>
    <row r="188" spans="2:7" x14ac:dyDescent="0.2">
      <c r="B188" s="106"/>
      <c r="C188" s="107"/>
      <c r="D188" s="105"/>
      <c r="E188" s="105"/>
      <c r="F188" s="105"/>
      <c r="G188" s="105"/>
    </row>
    <row r="189" spans="2:7" x14ac:dyDescent="0.2">
      <c r="B189" s="106"/>
      <c r="C189" s="107"/>
      <c r="D189" s="105"/>
      <c r="E189" s="105"/>
      <c r="F189" s="105"/>
      <c r="G189" s="105"/>
    </row>
    <row r="190" spans="2:7" x14ac:dyDescent="0.2">
      <c r="B190" s="106"/>
      <c r="C190" s="107"/>
      <c r="D190" s="105"/>
      <c r="E190" s="105"/>
      <c r="F190" s="105"/>
      <c r="G190" s="105"/>
    </row>
    <row r="191" spans="2:7" x14ac:dyDescent="0.2">
      <c r="B191" s="106"/>
      <c r="C191" s="107"/>
      <c r="D191" s="105"/>
      <c r="E191" s="105"/>
      <c r="F191" s="105"/>
      <c r="G191" s="105"/>
    </row>
    <row r="192" spans="2:7" x14ac:dyDescent="0.2">
      <c r="B192" s="106"/>
      <c r="C192" s="107"/>
      <c r="D192" s="105"/>
      <c r="E192" s="105"/>
      <c r="F192" s="105"/>
      <c r="G192" s="105"/>
    </row>
    <row r="193" spans="2:7" x14ac:dyDescent="0.2">
      <c r="B193" s="106"/>
      <c r="C193" s="107"/>
      <c r="D193" s="105"/>
      <c r="E193" s="105"/>
      <c r="F193" s="105"/>
      <c r="G193" s="105"/>
    </row>
    <row r="194" spans="2:7" x14ac:dyDescent="0.2">
      <c r="B194" s="106"/>
      <c r="C194" s="107"/>
      <c r="D194" s="105"/>
      <c r="E194" s="105"/>
      <c r="F194" s="105"/>
      <c r="G194" s="105"/>
    </row>
    <row r="195" spans="2:7" x14ac:dyDescent="0.2">
      <c r="B195" s="106"/>
      <c r="C195" s="107"/>
      <c r="D195" s="105"/>
      <c r="E195" s="105"/>
      <c r="F195" s="105"/>
      <c r="G195" s="105"/>
    </row>
    <row r="196" spans="2:7" x14ac:dyDescent="0.2">
      <c r="B196" s="106"/>
      <c r="C196" s="107"/>
      <c r="D196" s="105"/>
      <c r="E196" s="105"/>
      <c r="F196" s="105"/>
      <c r="G196" s="105"/>
    </row>
    <row r="197" spans="2:7" x14ac:dyDescent="0.2">
      <c r="B197" s="106"/>
      <c r="C197" s="107"/>
      <c r="D197" s="105"/>
      <c r="E197" s="105"/>
      <c r="F197" s="105"/>
      <c r="G197" s="105"/>
    </row>
    <row r="198" spans="2:7" x14ac:dyDescent="0.2">
      <c r="B198" s="106"/>
      <c r="C198" s="107"/>
      <c r="D198" s="105"/>
      <c r="E198" s="105"/>
      <c r="F198" s="105"/>
      <c r="G198" s="105"/>
    </row>
    <row r="199" spans="2:7" x14ac:dyDescent="0.2">
      <c r="B199" s="106"/>
      <c r="C199" s="107"/>
      <c r="D199" s="105"/>
      <c r="E199" s="105"/>
      <c r="F199" s="105"/>
      <c r="G199" s="105"/>
    </row>
    <row r="200" spans="2:7" x14ac:dyDescent="0.2">
      <c r="B200" s="106"/>
      <c r="C200" s="107"/>
      <c r="D200" s="105"/>
      <c r="E200" s="105"/>
      <c r="F200" s="105"/>
      <c r="G200" s="105"/>
    </row>
    <row r="201" spans="2:7" x14ac:dyDescent="0.2">
      <c r="B201" s="106"/>
      <c r="C201" s="107"/>
      <c r="D201" s="105"/>
      <c r="E201" s="105"/>
      <c r="F201" s="105"/>
      <c r="G201" s="105"/>
    </row>
    <row r="202" spans="2:7" x14ac:dyDescent="0.2">
      <c r="B202" s="106"/>
      <c r="C202" s="107"/>
      <c r="D202" s="105"/>
      <c r="E202" s="105"/>
      <c r="F202" s="105"/>
      <c r="G202" s="105"/>
    </row>
    <row r="203" spans="2:7" x14ac:dyDescent="0.2">
      <c r="B203" s="106"/>
      <c r="C203" s="107"/>
      <c r="D203" s="105"/>
      <c r="E203" s="105"/>
      <c r="F203" s="105"/>
      <c r="G203" s="105"/>
    </row>
    <row r="204" spans="2:7" x14ac:dyDescent="0.2">
      <c r="B204" s="106"/>
      <c r="C204" s="107"/>
      <c r="D204" s="105"/>
      <c r="E204" s="105"/>
      <c r="F204" s="105"/>
      <c r="G204" s="105"/>
    </row>
    <row r="205" spans="2:7" x14ac:dyDescent="0.2">
      <c r="B205" s="106"/>
      <c r="C205" s="107"/>
      <c r="D205" s="105"/>
      <c r="E205" s="105"/>
      <c r="F205" s="105"/>
      <c r="G205" s="105"/>
    </row>
    <row r="206" spans="2:7" x14ac:dyDescent="0.2">
      <c r="B206" s="106"/>
      <c r="C206" s="107"/>
      <c r="D206" s="105"/>
      <c r="E206" s="105"/>
      <c r="F206" s="105"/>
      <c r="G206" s="105"/>
    </row>
    <row r="207" spans="2:7" x14ac:dyDescent="0.2">
      <c r="B207" s="106"/>
      <c r="C207" s="107"/>
      <c r="D207" s="105"/>
      <c r="E207" s="105"/>
      <c r="F207" s="105"/>
      <c r="G207" s="105"/>
    </row>
    <row r="208" spans="2:7" x14ac:dyDescent="0.2">
      <c r="B208" s="106"/>
      <c r="C208" s="107"/>
      <c r="D208" s="105"/>
      <c r="E208" s="105"/>
      <c r="F208" s="105"/>
      <c r="G208" s="105"/>
    </row>
    <row r="209" spans="2:7" x14ac:dyDescent="0.2">
      <c r="B209" s="106"/>
      <c r="C209" s="107"/>
      <c r="D209" s="105"/>
      <c r="E209" s="105"/>
      <c r="F209" s="105"/>
      <c r="G209" s="105"/>
    </row>
    <row r="210" spans="2:7" x14ac:dyDescent="0.2">
      <c r="B210" s="106"/>
      <c r="C210" s="107"/>
      <c r="D210" s="105"/>
      <c r="E210" s="105"/>
      <c r="F210" s="105"/>
      <c r="G210" s="105"/>
    </row>
    <row r="211" spans="2:7" x14ac:dyDescent="0.2">
      <c r="B211" s="106"/>
      <c r="C211" s="107"/>
      <c r="D211" s="105"/>
      <c r="E211" s="105"/>
      <c r="F211" s="105"/>
      <c r="G211" s="105"/>
    </row>
    <row r="212" spans="2:7" x14ac:dyDescent="0.2">
      <c r="B212" s="106"/>
      <c r="C212" s="107"/>
      <c r="D212" s="105"/>
      <c r="E212" s="105"/>
      <c r="F212" s="105"/>
      <c r="G212" s="105"/>
    </row>
    <row r="213" spans="2:7" x14ac:dyDescent="0.2">
      <c r="B213" s="106"/>
      <c r="C213" s="107"/>
      <c r="D213" s="105"/>
      <c r="E213" s="105"/>
      <c r="F213" s="105"/>
      <c r="G213" s="105"/>
    </row>
    <row r="214" spans="2:7" x14ac:dyDescent="0.2">
      <c r="B214" s="106"/>
      <c r="C214" s="107"/>
      <c r="D214" s="105"/>
      <c r="E214" s="105"/>
      <c r="F214" s="105"/>
      <c r="G214" s="105"/>
    </row>
    <row r="215" spans="2:7" x14ac:dyDescent="0.2">
      <c r="B215" s="106"/>
      <c r="C215" s="107"/>
      <c r="D215" s="105"/>
      <c r="E215" s="105"/>
      <c r="F215" s="105"/>
      <c r="G215" s="105"/>
    </row>
    <row r="216" spans="2:7" x14ac:dyDescent="0.2">
      <c r="B216" s="106"/>
      <c r="C216" s="107"/>
      <c r="D216" s="105"/>
      <c r="E216" s="105"/>
      <c r="F216" s="105"/>
      <c r="G216" s="105"/>
    </row>
    <row r="217" spans="2:7" x14ac:dyDescent="0.2">
      <c r="B217" s="106"/>
      <c r="C217" s="107"/>
      <c r="D217" s="105"/>
      <c r="E217" s="105"/>
      <c r="F217" s="105"/>
      <c r="G217" s="105"/>
    </row>
    <row r="218" spans="2:7" x14ac:dyDescent="0.2">
      <c r="B218" s="106"/>
      <c r="C218" s="107"/>
      <c r="D218" s="105"/>
      <c r="E218" s="105"/>
      <c r="F218" s="105"/>
      <c r="G218" s="105"/>
    </row>
    <row r="219" spans="2:7" x14ac:dyDescent="0.2">
      <c r="B219" s="106"/>
      <c r="C219" s="107"/>
      <c r="D219" s="105"/>
      <c r="E219" s="105"/>
      <c r="F219" s="105"/>
      <c r="G219" s="105"/>
    </row>
    <row r="220" spans="2:7" x14ac:dyDescent="0.2">
      <c r="B220" s="106"/>
      <c r="C220" s="107"/>
      <c r="D220" s="105"/>
      <c r="E220" s="105"/>
      <c r="F220" s="105"/>
      <c r="G220" s="105"/>
    </row>
    <row r="221" spans="2:7" x14ac:dyDescent="0.2">
      <c r="B221" s="106"/>
      <c r="C221" s="107"/>
      <c r="D221" s="105"/>
      <c r="E221" s="105"/>
      <c r="F221" s="105"/>
      <c r="G221" s="105"/>
    </row>
    <row r="222" spans="2:7" x14ac:dyDescent="0.2">
      <c r="B222" s="106"/>
      <c r="C222" s="107"/>
      <c r="D222" s="105"/>
      <c r="E222" s="105"/>
      <c r="F222" s="105"/>
      <c r="G222" s="105"/>
    </row>
    <row r="223" spans="2:7" x14ac:dyDescent="0.2">
      <c r="B223" s="106"/>
      <c r="C223" s="107"/>
      <c r="D223" s="105"/>
      <c r="E223" s="105"/>
      <c r="F223" s="105"/>
      <c r="G223" s="105"/>
    </row>
    <row r="224" spans="2:7" x14ac:dyDescent="0.2">
      <c r="B224" s="106"/>
      <c r="C224" s="107"/>
      <c r="D224" s="105"/>
      <c r="E224" s="105"/>
      <c r="F224" s="105"/>
      <c r="G224" s="105"/>
    </row>
    <row r="225" spans="2:7" x14ac:dyDescent="0.2">
      <c r="B225" s="106"/>
      <c r="C225" s="107"/>
      <c r="D225" s="105"/>
      <c r="E225" s="105"/>
      <c r="F225" s="105"/>
      <c r="G225" s="105"/>
    </row>
    <row r="226" spans="2:7" x14ac:dyDescent="0.2">
      <c r="B226" s="106"/>
      <c r="C226" s="107"/>
      <c r="D226" s="105"/>
      <c r="E226" s="105"/>
      <c r="F226" s="105"/>
      <c r="G226" s="105"/>
    </row>
    <row r="227" spans="2:7" x14ac:dyDescent="0.2">
      <c r="B227" s="106"/>
      <c r="C227" s="107"/>
      <c r="D227" s="105"/>
      <c r="E227" s="105"/>
      <c r="F227" s="105"/>
      <c r="G227" s="105"/>
    </row>
    <row r="228" spans="2:7" x14ac:dyDescent="0.2">
      <c r="B228" s="106"/>
      <c r="C228" s="107"/>
      <c r="D228" s="105"/>
      <c r="E228" s="105"/>
      <c r="F228" s="105"/>
      <c r="G228" s="105"/>
    </row>
    <row r="229" spans="2:7" x14ac:dyDescent="0.2">
      <c r="B229" s="106"/>
      <c r="C229" s="107"/>
      <c r="D229" s="105"/>
      <c r="E229" s="105"/>
      <c r="F229" s="105"/>
      <c r="G229" s="105"/>
    </row>
    <row r="230" spans="2:7" x14ac:dyDescent="0.2">
      <c r="B230" s="106"/>
      <c r="C230" s="107"/>
      <c r="D230" s="105"/>
      <c r="E230" s="105"/>
      <c r="F230" s="105"/>
      <c r="G230" s="105"/>
    </row>
    <row r="231" spans="2:7" x14ac:dyDescent="0.2">
      <c r="B231" s="106"/>
      <c r="C231" s="107"/>
      <c r="D231" s="105"/>
      <c r="E231" s="105"/>
      <c r="F231" s="105"/>
      <c r="G231" s="105"/>
    </row>
    <row r="232" spans="2:7" x14ac:dyDescent="0.2">
      <c r="B232" s="106"/>
      <c r="C232" s="107"/>
      <c r="D232" s="105"/>
      <c r="E232" s="105"/>
      <c r="F232" s="105"/>
      <c r="G232" s="105"/>
    </row>
    <row r="233" spans="2:7" x14ac:dyDescent="0.2">
      <c r="B233" s="106"/>
      <c r="C233" s="107"/>
      <c r="D233" s="105"/>
      <c r="E233" s="105"/>
      <c r="F233" s="105"/>
      <c r="G233" s="105"/>
    </row>
    <row r="234" spans="2:7" x14ac:dyDescent="0.2">
      <c r="B234" s="106"/>
      <c r="C234" s="107"/>
      <c r="D234" s="105"/>
      <c r="E234" s="105"/>
      <c r="F234" s="105"/>
      <c r="G234" s="105"/>
    </row>
    <row r="235" spans="2:7" x14ac:dyDescent="0.2">
      <c r="B235" s="106"/>
      <c r="C235" s="107"/>
      <c r="D235" s="105"/>
      <c r="E235" s="105"/>
      <c r="F235" s="105"/>
      <c r="G235" s="105"/>
    </row>
    <row r="236" spans="2:7" x14ac:dyDescent="0.2">
      <c r="B236" s="106"/>
      <c r="C236" s="107"/>
      <c r="D236" s="105"/>
      <c r="E236" s="105"/>
      <c r="F236" s="105"/>
      <c r="G236" s="105"/>
    </row>
    <row r="237" spans="2:7" x14ac:dyDescent="0.2">
      <c r="B237" s="106"/>
      <c r="C237" s="107"/>
      <c r="D237" s="105"/>
      <c r="E237" s="105"/>
      <c r="F237" s="105"/>
      <c r="G237" s="105"/>
    </row>
    <row r="238" spans="2:7" x14ac:dyDescent="0.2">
      <c r="B238" s="106"/>
      <c r="C238" s="107"/>
      <c r="D238" s="105"/>
      <c r="E238" s="105"/>
      <c r="F238" s="105"/>
      <c r="G238" s="105"/>
    </row>
    <row r="239" spans="2:7" x14ac:dyDescent="0.2">
      <c r="B239" s="106"/>
      <c r="C239" s="107"/>
      <c r="D239" s="105"/>
      <c r="E239" s="105"/>
      <c r="F239" s="105"/>
      <c r="G239" s="105"/>
    </row>
    <row r="240" spans="2:7" x14ac:dyDescent="0.2">
      <c r="B240" s="106"/>
      <c r="C240" s="107"/>
      <c r="D240" s="105"/>
      <c r="E240" s="105"/>
      <c r="F240" s="105"/>
      <c r="G240" s="105"/>
    </row>
    <row r="241" spans="2:7" x14ac:dyDescent="0.2">
      <c r="B241" s="106"/>
      <c r="C241" s="107"/>
      <c r="D241" s="105"/>
      <c r="E241" s="105"/>
      <c r="F241" s="105"/>
      <c r="G241" s="105"/>
    </row>
    <row r="242" spans="2:7" x14ac:dyDescent="0.2">
      <c r="B242" s="106"/>
      <c r="C242" s="107"/>
      <c r="D242" s="105"/>
      <c r="E242" s="105"/>
      <c r="F242" s="105"/>
      <c r="G242" s="105"/>
    </row>
    <row r="243" spans="2:7" x14ac:dyDescent="0.2">
      <c r="B243" s="106"/>
      <c r="C243" s="107"/>
      <c r="D243" s="105"/>
      <c r="E243" s="105"/>
      <c r="F243" s="105"/>
      <c r="G243" s="105"/>
    </row>
    <row r="244" spans="2:7" x14ac:dyDescent="0.2">
      <c r="B244" s="106"/>
      <c r="C244" s="107"/>
      <c r="D244" s="105"/>
      <c r="E244" s="105"/>
      <c r="F244" s="105"/>
      <c r="G244" s="105"/>
    </row>
    <row r="245" spans="2:7" x14ac:dyDescent="0.2">
      <c r="B245" s="106"/>
      <c r="C245" s="107"/>
      <c r="D245" s="105"/>
      <c r="E245" s="105"/>
      <c r="F245" s="105"/>
      <c r="G245" s="105"/>
    </row>
    <row r="246" spans="2:7" x14ac:dyDescent="0.2">
      <c r="B246" s="106"/>
      <c r="C246" s="107"/>
      <c r="D246" s="105"/>
      <c r="E246" s="105"/>
      <c r="F246" s="105"/>
      <c r="G246" s="105"/>
    </row>
    <row r="247" spans="2:7" x14ac:dyDescent="0.2">
      <c r="B247" s="106"/>
      <c r="C247" s="107"/>
      <c r="D247" s="105"/>
      <c r="E247" s="105"/>
      <c r="F247" s="105"/>
      <c r="G247" s="105"/>
    </row>
    <row r="248" spans="2:7" x14ac:dyDescent="0.2">
      <c r="B248" s="106"/>
      <c r="C248" s="107"/>
      <c r="D248" s="105"/>
      <c r="E248" s="105"/>
      <c r="F248" s="105"/>
      <c r="G248" s="105"/>
    </row>
    <row r="249" spans="2:7" x14ac:dyDescent="0.2">
      <c r="B249" s="106"/>
      <c r="C249" s="107"/>
      <c r="D249" s="105"/>
      <c r="E249" s="105"/>
      <c r="F249" s="105"/>
      <c r="G249" s="105"/>
    </row>
    <row r="250" spans="2:7" x14ac:dyDescent="0.2">
      <c r="B250" s="106"/>
      <c r="C250" s="107"/>
      <c r="D250" s="105"/>
      <c r="E250" s="105"/>
      <c r="F250" s="105"/>
      <c r="G250" s="105"/>
    </row>
    <row r="251" spans="2:7" x14ac:dyDescent="0.2">
      <c r="B251" s="106"/>
      <c r="C251" s="107"/>
      <c r="D251" s="105"/>
      <c r="E251" s="105"/>
      <c r="F251" s="105"/>
      <c r="G251" s="105"/>
    </row>
    <row r="252" spans="2:7" x14ac:dyDescent="0.2">
      <c r="B252" s="106"/>
      <c r="C252" s="107"/>
      <c r="D252" s="105"/>
      <c r="E252" s="105"/>
      <c r="F252" s="105"/>
      <c r="G252" s="105"/>
    </row>
    <row r="253" spans="2:7" x14ac:dyDescent="0.2">
      <c r="B253" s="106"/>
      <c r="C253" s="107"/>
      <c r="D253" s="105"/>
      <c r="E253" s="105"/>
      <c r="F253" s="105"/>
      <c r="G253" s="105"/>
    </row>
    <row r="254" spans="2:7" x14ac:dyDescent="0.2">
      <c r="B254" s="106"/>
      <c r="C254" s="107"/>
      <c r="D254" s="105"/>
      <c r="E254" s="105"/>
      <c r="F254" s="105"/>
      <c r="G254" s="105"/>
    </row>
    <row r="255" spans="2:7" x14ac:dyDescent="0.2">
      <c r="B255" s="106"/>
      <c r="C255" s="107"/>
      <c r="D255" s="105"/>
      <c r="E255" s="105"/>
      <c r="F255" s="105"/>
      <c r="G255" s="105"/>
    </row>
    <row r="256" spans="2:7" x14ac:dyDescent="0.2">
      <c r="B256" s="106"/>
      <c r="C256" s="107"/>
      <c r="D256" s="105"/>
      <c r="E256" s="105"/>
      <c r="F256" s="105"/>
      <c r="G256" s="105"/>
    </row>
    <row r="257" spans="2:7" x14ac:dyDescent="0.2">
      <c r="B257" s="106"/>
      <c r="C257" s="107"/>
      <c r="D257" s="105"/>
      <c r="E257" s="105"/>
      <c r="F257" s="105"/>
      <c r="G257" s="105"/>
    </row>
    <row r="258" spans="2:7" x14ac:dyDescent="0.2">
      <c r="B258" s="106"/>
      <c r="C258" s="107"/>
      <c r="D258" s="105"/>
      <c r="E258" s="105"/>
      <c r="F258" s="105"/>
      <c r="G258" s="105"/>
    </row>
    <row r="259" spans="2:7" x14ac:dyDescent="0.2">
      <c r="B259" s="106"/>
      <c r="C259" s="107"/>
      <c r="D259" s="105"/>
      <c r="E259" s="105"/>
      <c r="F259" s="105"/>
      <c r="G259" s="105"/>
    </row>
    <row r="260" spans="2:7" x14ac:dyDescent="0.2">
      <c r="B260" s="106"/>
      <c r="C260" s="107"/>
      <c r="D260" s="105"/>
      <c r="E260" s="105"/>
      <c r="F260" s="105"/>
      <c r="G260" s="105"/>
    </row>
    <row r="261" spans="2:7" x14ac:dyDescent="0.2">
      <c r="B261" s="106"/>
      <c r="C261" s="107"/>
      <c r="D261" s="105"/>
      <c r="E261" s="105"/>
      <c r="F261" s="105"/>
      <c r="G261" s="105"/>
    </row>
    <row r="262" spans="2:7" x14ac:dyDescent="0.2">
      <c r="B262" s="106"/>
      <c r="C262" s="107"/>
      <c r="D262" s="105"/>
      <c r="E262" s="105"/>
      <c r="F262" s="105"/>
      <c r="G262" s="105"/>
    </row>
    <row r="263" spans="2:7" x14ac:dyDescent="0.2">
      <c r="B263" s="106"/>
      <c r="C263" s="107"/>
      <c r="D263" s="105"/>
      <c r="E263" s="105"/>
      <c r="F263" s="105"/>
      <c r="G263" s="105"/>
    </row>
    <row r="264" spans="2:7" x14ac:dyDescent="0.2">
      <c r="B264" s="106"/>
      <c r="C264" s="107"/>
      <c r="D264" s="105"/>
      <c r="E264" s="105"/>
      <c r="F264" s="105"/>
      <c r="G264" s="105"/>
    </row>
    <row r="265" spans="2:7" x14ac:dyDescent="0.2">
      <c r="B265" s="106"/>
      <c r="C265" s="107"/>
      <c r="D265" s="105"/>
      <c r="E265" s="105"/>
      <c r="F265" s="105"/>
      <c r="G265" s="105"/>
    </row>
    <row r="266" spans="2:7" x14ac:dyDescent="0.2">
      <c r="B266" s="106"/>
      <c r="C266" s="107"/>
      <c r="D266" s="105"/>
      <c r="E266" s="105"/>
      <c r="F266" s="105"/>
      <c r="G266" s="105"/>
    </row>
    <row r="267" spans="2:7" x14ac:dyDescent="0.2">
      <c r="B267" s="106"/>
      <c r="C267" s="107"/>
      <c r="D267" s="105"/>
      <c r="E267" s="105"/>
      <c r="F267" s="105"/>
      <c r="G267" s="105"/>
    </row>
    <row r="268" spans="2:7" x14ac:dyDescent="0.2">
      <c r="B268" s="106"/>
      <c r="C268" s="107"/>
      <c r="D268" s="105"/>
      <c r="E268" s="105"/>
      <c r="F268" s="105"/>
      <c r="G268" s="105"/>
    </row>
    <row r="269" spans="2:7" x14ac:dyDescent="0.2">
      <c r="B269" s="106"/>
      <c r="C269" s="107"/>
      <c r="D269" s="105"/>
      <c r="E269" s="105"/>
      <c r="F269" s="105"/>
      <c r="G269" s="105"/>
    </row>
    <row r="270" spans="2:7" x14ac:dyDescent="0.2">
      <c r="B270" s="106"/>
      <c r="C270" s="107"/>
      <c r="D270" s="105"/>
      <c r="E270" s="105"/>
      <c r="F270" s="105"/>
      <c r="G270" s="105"/>
    </row>
    <row r="271" spans="2:7" x14ac:dyDescent="0.2">
      <c r="B271" s="106"/>
      <c r="C271" s="107"/>
      <c r="D271" s="105"/>
      <c r="E271" s="105"/>
      <c r="F271" s="105"/>
      <c r="G271" s="105"/>
    </row>
    <row r="272" spans="2:7" x14ac:dyDescent="0.2">
      <c r="B272" s="106"/>
      <c r="C272" s="107"/>
      <c r="D272" s="105"/>
      <c r="E272" s="105"/>
      <c r="F272" s="105"/>
      <c r="G272" s="105"/>
    </row>
    <row r="273" spans="2:7" x14ac:dyDescent="0.2">
      <c r="B273" s="106"/>
      <c r="C273" s="107"/>
      <c r="D273" s="105"/>
      <c r="E273" s="105"/>
      <c r="F273" s="105"/>
      <c r="G273" s="105"/>
    </row>
    <row r="274" spans="2:7" x14ac:dyDescent="0.2">
      <c r="B274" s="106"/>
      <c r="C274" s="107"/>
      <c r="D274" s="105"/>
      <c r="E274" s="105"/>
      <c r="F274" s="105"/>
      <c r="G274" s="105"/>
    </row>
    <row r="275" spans="2:7" x14ac:dyDescent="0.2">
      <c r="B275" s="106"/>
      <c r="C275" s="107"/>
      <c r="D275" s="105"/>
      <c r="E275" s="105"/>
      <c r="F275" s="105"/>
      <c r="G275" s="105"/>
    </row>
    <row r="276" spans="2:7" x14ac:dyDescent="0.2">
      <c r="B276" s="106"/>
      <c r="C276" s="107"/>
      <c r="D276" s="105"/>
      <c r="E276" s="105"/>
      <c r="F276" s="105"/>
      <c r="G276" s="105"/>
    </row>
    <row r="277" spans="2:7" x14ac:dyDescent="0.2">
      <c r="B277" s="106"/>
      <c r="C277" s="107"/>
      <c r="D277" s="105"/>
      <c r="E277" s="105"/>
      <c r="F277" s="105"/>
      <c r="G277" s="105"/>
    </row>
    <row r="278" spans="2:7" x14ac:dyDescent="0.2">
      <c r="B278" s="106"/>
      <c r="C278" s="107"/>
      <c r="D278" s="105"/>
      <c r="E278" s="105"/>
      <c r="F278" s="105"/>
      <c r="G278" s="105"/>
    </row>
    <row r="279" spans="2:7" x14ac:dyDescent="0.2">
      <c r="B279" s="106"/>
      <c r="C279" s="107"/>
      <c r="D279" s="105"/>
      <c r="E279" s="105"/>
      <c r="F279" s="105"/>
      <c r="G279" s="105"/>
    </row>
    <row r="280" spans="2:7" x14ac:dyDescent="0.2">
      <c r="B280" s="106"/>
      <c r="C280" s="107"/>
      <c r="D280" s="105"/>
      <c r="E280" s="105"/>
      <c r="F280" s="105"/>
      <c r="G280" s="105"/>
    </row>
    <row r="281" spans="2:7" x14ac:dyDescent="0.2">
      <c r="B281" s="106"/>
      <c r="C281" s="107"/>
      <c r="D281" s="105"/>
      <c r="E281" s="105"/>
      <c r="F281" s="105"/>
      <c r="G281" s="105"/>
    </row>
    <row r="282" spans="2:7" x14ac:dyDescent="0.2">
      <c r="B282" s="106"/>
      <c r="C282" s="107"/>
      <c r="D282" s="105"/>
      <c r="E282" s="105"/>
      <c r="F282" s="105"/>
      <c r="G282" s="105"/>
    </row>
    <row r="283" spans="2:7" x14ac:dyDescent="0.2">
      <c r="B283" s="106"/>
      <c r="C283" s="107"/>
      <c r="D283" s="105"/>
      <c r="E283" s="105"/>
      <c r="F283" s="105"/>
      <c r="G283" s="105"/>
    </row>
    <row r="284" spans="2:7" x14ac:dyDescent="0.2">
      <c r="B284" s="106"/>
      <c r="C284" s="107"/>
      <c r="D284" s="105"/>
      <c r="E284" s="105"/>
      <c r="F284" s="105"/>
      <c r="G284" s="105"/>
    </row>
    <row r="285" spans="2:7" x14ac:dyDescent="0.2">
      <c r="B285" s="106"/>
      <c r="C285" s="107"/>
      <c r="D285" s="105"/>
      <c r="E285" s="105"/>
      <c r="F285" s="105"/>
      <c r="G285" s="105"/>
    </row>
    <row r="286" spans="2:7" x14ac:dyDescent="0.2">
      <c r="B286" s="106"/>
      <c r="C286" s="107"/>
      <c r="D286" s="105"/>
      <c r="E286" s="105"/>
      <c r="F286" s="105"/>
      <c r="G286" s="105"/>
    </row>
    <row r="287" spans="2:7" x14ac:dyDescent="0.2">
      <c r="B287" s="106"/>
      <c r="C287" s="107"/>
      <c r="D287" s="105"/>
      <c r="E287" s="105"/>
      <c r="F287" s="105"/>
      <c r="G287" s="105"/>
    </row>
    <row r="288" spans="2:7" x14ac:dyDescent="0.2">
      <c r="B288" s="106"/>
      <c r="C288" s="107"/>
      <c r="D288" s="105"/>
      <c r="E288" s="105"/>
      <c r="F288" s="105"/>
      <c r="G288" s="105"/>
    </row>
    <row r="289" spans="2:7" x14ac:dyDescent="0.2">
      <c r="B289" s="106"/>
      <c r="C289" s="107"/>
      <c r="D289" s="105"/>
      <c r="E289" s="105"/>
      <c r="F289" s="105"/>
      <c r="G289" s="105"/>
    </row>
    <row r="290" spans="2:7" x14ac:dyDescent="0.2">
      <c r="B290" s="106"/>
      <c r="C290" s="107"/>
      <c r="D290" s="105"/>
      <c r="E290" s="105"/>
      <c r="F290" s="105"/>
      <c r="G290" s="105"/>
    </row>
    <row r="291" spans="2:7" x14ac:dyDescent="0.2">
      <c r="B291" s="106"/>
      <c r="C291" s="107"/>
      <c r="D291" s="105"/>
      <c r="E291" s="105"/>
      <c r="F291" s="105"/>
      <c r="G291" s="105"/>
    </row>
    <row r="292" spans="2:7" x14ac:dyDescent="0.2">
      <c r="B292" s="106"/>
      <c r="C292" s="107"/>
      <c r="D292" s="105"/>
      <c r="E292" s="105"/>
      <c r="F292" s="105"/>
      <c r="G292" s="105"/>
    </row>
    <row r="293" spans="2:7" x14ac:dyDescent="0.2">
      <c r="B293" s="106"/>
      <c r="C293" s="107"/>
      <c r="D293" s="105"/>
      <c r="E293" s="105"/>
      <c r="F293" s="105"/>
      <c r="G293" s="105"/>
    </row>
    <row r="294" spans="2:7" x14ac:dyDescent="0.2">
      <c r="B294" s="106"/>
      <c r="C294" s="107"/>
      <c r="D294" s="105"/>
      <c r="E294" s="105"/>
      <c r="F294" s="105"/>
      <c r="G294" s="105"/>
    </row>
    <row r="295" spans="2:7" x14ac:dyDescent="0.2">
      <c r="B295" s="106"/>
      <c r="C295" s="107"/>
      <c r="D295" s="105"/>
      <c r="E295" s="105"/>
      <c r="F295" s="105"/>
      <c r="G295" s="105"/>
    </row>
    <row r="296" spans="2:7" x14ac:dyDescent="0.2">
      <c r="B296" s="106"/>
      <c r="C296" s="107"/>
      <c r="D296" s="105"/>
      <c r="E296" s="105"/>
      <c r="F296" s="105"/>
      <c r="G296" s="105"/>
    </row>
    <row r="297" spans="2:7" x14ac:dyDescent="0.2">
      <c r="B297" s="106"/>
      <c r="C297" s="107"/>
      <c r="D297" s="105"/>
      <c r="E297" s="105"/>
      <c r="F297" s="105"/>
      <c r="G297" s="105"/>
    </row>
    <row r="298" spans="2:7" x14ac:dyDescent="0.2">
      <c r="B298" s="106"/>
      <c r="C298" s="107"/>
      <c r="D298" s="105"/>
      <c r="E298" s="105"/>
      <c r="F298" s="105"/>
      <c r="G298" s="105"/>
    </row>
    <row r="299" spans="2:7" x14ac:dyDescent="0.2">
      <c r="B299" s="106"/>
      <c r="C299" s="107"/>
      <c r="D299" s="105"/>
      <c r="E299" s="105"/>
      <c r="F299" s="105"/>
      <c r="G299" s="105"/>
    </row>
    <row r="300" spans="2:7" x14ac:dyDescent="0.2">
      <c r="B300" s="106"/>
      <c r="C300" s="107"/>
      <c r="D300" s="105"/>
      <c r="E300" s="105"/>
      <c r="F300" s="105"/>
      <c r="G300" s="105"/>
    </row>
    <row r="301" spans="2:7" x14ac:dyDescent="0.2">
      <c r="B301" s="106"/>
      <c r="C301" s="107"/>
      <c r="D301" s="105"/>
      <c r="E301" s="105"/>
      <c r="F301" s="105"/>
      <c r="G301" s="105"/>
    </row>
    <row r="302" spans="2:7" x14ac:dyDescent="0.2">
      <c r="B302" s="106"/>
      <c r="C302" s="107"/>
      <c r="D302" s="105"/>
      <c r="E302" s="105"/>
      <c r="F302" s="105"/>
      <c r="G302" s="105"/>
    </row>
    <row r="303" spans="2:7" x14ac:dyDescent="0.2">
      <c r="B303" s="106"/>
      <c r="C303" s="107"/>
      <c r="D303" s="105"/>
      <c r="E303" s="105"/>
      <c r="F303" s="105"/>
      <c r="G303" s="105"/>
    </row>
    <row r="304" spans="2:7" x14ac:dyDescent="0.2">
      <c r="B304" s="106"/>
      <c r="C304" s="107"/>
      <c r="D304" s="105"/>
      <c r="E304" s="105"/>
      <c r="F304" s="105"/>
      <c r="G304" s="105"/>
    </row>
    <row r="305" spans="2:7" x14ac:dyDescent="0.2">
      <c r="B305" s="106"/>
      <c r="C305" s="107"/>
      <c r="D305" s="105"/>
      <c r="E305" s="105"/>
      <c r="F305" s="105"/>
      <c r="G305" s="105"/>
    </row>
    <row r="306" spans="2:7" x14ac:dyDescent="0.2">
      <c r="B306" s="106"/>
      <c r="C306" s="107"/>
      <c r="D306" s="105"/>
      <c r="E306" s="105"/>
      <c r="F306" s="105"/>
      <c r="G306" s="105"/>
    </row>
    <row r="307" spans="2:7" x14ac:dyDescent="0.2">
      <c r="B307" s="106"/>
      <c r="C307" s="107"/>
      <c r="D307" s="105"/>
      <c r="E307" s="105"/>
      <c r="F307" s="105"/>
      <c r="G307" s="105"/>
    </row>
    <row r="308" spans="2:7" x14ac:dyDescent="0.2">
      <c r="B308" s="106"/>
      <c r="C308" s="107"/>
      <c r="D308" s="105"/>
      <c r="E308" s="105"/>
      <c r="F308" s="105"/>
      <c r="G308" s="105"/>
    </row>
    <row r="309" spans="2:7" x14ac:dyDescent="0.2">
      <c r="B309" s="106"/>
      <c r="C309" s="107"/>
      <c r="D309" s="105"/>
      <c r="E309" s="105"/>
      <c r="F309" s="105"/>
      <c r="G309" s="105"/>
    </row>
    <row r="310" spans="2:7" x14ac:dyDescent="0.2">
      <c r="B310" s="106"/>
      <c r="C310" s="107"/>
      <c r="D310" s="105"/>
      <c r="E310" s="105"/>
      <c r="F310" s="105"/>
      <c r="G310" s="105"/>
    </row>
    <row r="311" spans="2:7" x14ac:dyDescent="0.2">
      <c r="B311" s="106"/>
      <c r="C311" s="107"/>
      <c r="D311" s="105"/>
      <c r="E311" s="105"/>
      <c r="F311" s="105"/>
      <c r="G311" s="105"/>
    </row>
    <row r="312" spans="2:7" x14ac:dyDescent="0.2">
      <c r="B312" s="106"/>
      <c r="C312" s="107"/>
      <c r="D312" s="105"/>
      <c r="E312" s="105"/>
      <c r="F312" s="105"/>
      <c r="G312" s="105"/>
    </row>
    <row r="313" spans="2:7" x14ac:dyDescent="0.2">
      <c r="B313" s="106"/>
      <c r="C313" s="107"/>
      <c r="D313" s="105"/>
      <c r="E313" s="105"/>
      <c r="F313" s="105"/>
      <c r="G313" s="105"/>
    </row>
    <row r="314" spans="2:7" x14ac:dyDescent="0.2">
      <c r="B314" s="106"/>
      <c r="C314" s="107"/>
      <c r="D314" s="105"/>
      <c r="E314" s="105"/>
      <c r="F314" s="105"/>
      <c r="G314" s="105"/>
    </row>
    <row r="315" spans="2:7" x14ac:dyDescent="0.2">
      <c r="B315" s="106"/>
      <c r="C315" s="107"/>
      <c r="D315" s="105"/>
      <c r="E315" s="105"/>
      <c r="F315" s="105"/>
      <c r="G315" s="105"/>
    </row>
    <row r="316" spans="2:7" x14ac:dyDescent="0.2">
      <c r="B316" s="106"/>
      <c r="C316" s="107"/>
      <c r="D316" s="105"/>
      <c r="E316" s="105"/>
      <c r="F316" s="105"/>
      <c r="G316" s="105"/>
    </row>
    <row r="317" spans="2:7" x14ac:dyDescent="0.2">
      <c r="B317" s="106"/>
      <c r="C317" s="107"/>
      <c r="D317" s="105"/>
      <c r="E317" s="105"/>
      <c r="F317" s="105"/>
      <c r="G317" s="105"/>
    </row>
    <row r="318" spans="2:7" x14ac:dyDescent="0.2">
      <c r="B318" s="106"/>
      <c r="C318" s="107"/>
      <c r="D318" s="105"/>
      <c r="E318" s="105"/>
      <c r="F318" s="105"/>
      <c r="G318" s="105"/>
    </row>
    <row r="319" spans="2:7" x14ac:dyDescent="0.2">
      <c r="B319" s="106"/>
      <c r="C319" s="107"/>
      <c r="D319" s="105"/>
      <c r="E319" s="105"/>
      <c r="F319" s="105"/>
      <c r="G319" s="105"/>
    </row>
    <row r="320" spans="2:7" x14ac:dyDescent="0.2">
      <c r="B320" s="106"/>
      <c r="C320" s="107"/>
      <c r="D320" s="105"/>
      <c r="E320" s="105"/>
      <c r="F320" s="105"/>
      <c r="G320" s="105"/>
    </row>
    <row r="321" spans="2:7" x14ac:dyDescent="0.2">
      <c r="B321" s="106"/>
      <c r="C321" s="107"/>
      <c r="D321" s="105"/>
      <c r="E321" s="105"/>
      <c r="F321" s="105"/>
      <c r="G321" s="105"/>
    </row>
    <row r="322" spans="2:7" x14ac:dyDescent="0.2">
      <c r="B322" s="106"/>
      <c r="C322" s="107"/>
      <c r="D322" s="105"/>
      <c r="E322" s="105"/>
      <c r="F322" s="105"/>
      <c r="G322" s="105"/>
    </row>
    <row r="323" spans="2:7" x14ac:dyDescent="0.2">
      <c r="B323" s="106"/>
      <c r="C323" s="107"/>
      <c r="D323" s="105"/>
      <c r="E323" s="105"/>
      <c r="F323" s="105"/>
      <c r="G323" s="105"/>
    </row>
    <row r="324" spans="2:7" x14ac:dyDescent="0.2">
      <c r="B324" s="106"/>
      <c r="C324" s="107"/>
      <c r="D324" s="105"/>
      <c r="E324" s="105"/>
      <c r="F324" s="105"/>
      <c r="G324" s="105"/>
    </row>
    <row r="325" spans="2:7" x14ac:dyDescent="0.2">
      <c r="B325" s="106"/>
      <c r="C325" s="107"/>
      <c r="D325" s="105"/>
      <c r="E325" s="105"/>
      <c r="F325" s="105"/>
      <c r="G325" s="105"/>
    </row>
    <row r="326" spans="2:7" x14ac:dyDescent="0.2">
      <c r="B326" s="106"/>
      <c r="C326" s="107"/>
      <c r="D326" s="105"/>
      <c r="E326" s="105"/>
      <c r="F326" s="105"/>
      <c r="G326" s="105"/>
    </row>
    <row r="327" spans="2:7" x14ac:dyDescent="0.2">
      <c r="B327" s="106"/>
      <c r="C327" s="107"/>
      <c r="D327" s="105"/>
      <c r="E327" s="105"/>
      <c r="F327" s="105"/>
      <c r="G327" s="105"/>
    </row>
    <row r="328" spans="2:7" x14ac:dyDescent="0.2">
      <c r="B328" s="106"/>
      <c r="C328" s="107"/>
      <c r="D328" s="105"/>
      <c r="E328" s="105"/>
      <c r="F328" s="105"/>
      <c r="G328" s="105"/>
    </row>
    <row r="329" spans="2:7" x14ac:dyDescent="0.2">
      <c r="B329" s="106"/>
      <c r="C329" s="107"/>
      <c r="D329" s="105"/>
      <c r="E329" s="105"/>
      <c r="F329" s="105"/>
      <c r="G329" s="105"/>
    </row>
    <row r="330" spans="2:7" x14ac:dyDescent="0.2">
      <c r="B330" s="106"/>
      <c r="C330" s="107"/>
      <c r="D330" s="105"/>
      <c r="E330" s="105"/>
      <c r="F330" s="105"/>
      <c r="G330" s="105"/>
    </row>
    <row r="331" spans="2:7" x14ac:dyDescent="0.2">
      <c r="B331" s="106"/>
      <c r="C331" s="107"/>
      <c r="D331" s="105"/>
      <c r="E331" s="105"/>
      <c r="F331" s="105"/>
      <c r="G331" s="105"/>
    </row>
    <row r="332" spans="2:7" x14ac:dyDescent="0.2">
      <c r="B332" s="106"/>
      <c r="C332" s="107"/>
      <c r="D332" s="105"/>
      <c r="E332" s="105"/>
      <c r="F332" s="105"/>
      <c r="G332" s="105"/>
    </row>
    <row r="333" spans="2:7" x14ac:dyDescent="0.2">
      <c r="B333" s="106"/>
      <c r="C333" s="107"/>
      <c r="D333" s="105"/>
      <c r="E333" s="105"/>
      <c r="F333" s="105"/>
      <c r="G333" s="105"/>
    </row>
    <row r="334" spans="2:7" x14ac:dyDescent="0.2">
      <c r="B334" s="106"/>
      <c r="C334" s="107"/>
      <c r="D334" s="105"/>
      <c r="E334" s="105"/>
      <c r="F334" s="105"/>
      <c r="G334" s="105"/>
    </row>
    <row r="335" spans="2:7" x14ac:dyDescent="0.2">
      <c r="B335" s="106"/>
      <c r="C335" s="107"/>
      <c r="D335" s="105"/>
      <c r="E335" s="105"/>
      <c r="F335" s="105"/>
      <c r="G335" s="105"/>
    </row>
    <row r="336" spans="2:7" x14ac:dyDescent="0.2">
      <c r="B336" s="106"/>
      <c r="C336" s="107"/>
      <c r="D336" s="105"/>
      <c r="E336" s="105"/>
      <c r="F336" s="105"/>
      <c r="G336" s="105"/>
    </row>
    <row r="337" spans="2:7" x14ac:dyDescent="0.2">
      <c r="B337" s="106"/>
      <c r="C337" s="107"/>
      <c r="D337" s="105"/>
      <c r="E337" s="105"/>
      <c r="F337" s="105"/>
      <c r="G337" s="105"/>
    </row>
    <row r="338" spans="2:7" x14ac:dyDescent="0.2">
      <c r="B338" s="106"/>
      <c r="C338" s="107"/>
      <c r="D338" s="105"/>
      <c r="E338" s="105"/>
      <c r="F338" s="105"/>
      <c r="G338" s="105"/>
    </row>
    <row r="339" spans="2:7" x14ac:dyDescent="0.2">
      <c r="B339" s="106"/>
      <c r="C339" s="107"/>
      <c r="D339" s="105"/>
      <c r="E339" s="105"/>
      <c r="F339" s="105"/>
      <c r="G339" s="105"/>
    </row>
    <row r="340" spans="2:7" x14ac:dyDescent="0.2">
      <c r="B340" s="106"/>
      <c r="C340" s="107"/>
      <c r="D340" s="105"/>
      <c r="E340" s="105"/>
      <c r="F340" s="105"/>
      <c r="G340" s="105"/>
    </row>
    <row r="341" spans="2:7" x14ac:dyDescent="0.2">
      <c r="B341" s="106"/>
      <c r="C341" s="107"/>
      <c r="D341" s="105"/>
      <c r="E341" s="105"/>
      <c r="F341" s="105"/>
      <c r="G341" s="105"/>
    </row>
    <row r="342" spans="2:7" x14ac:dyDescent="0.2">
      <c r="B342" s="106"/>
      <c r="C342" s="107"/>
      <c r="D342" s="105"/>
      <c r="E342" s="105"/>
      <c r="F342" s="105"/>
      <c r="G342" s="105"/>
    </row>
    <row r="343" spans="2:7" x14ac:dyDescent="0.2">
      <c r="B343" s="106"/>
      <c r="C343" s="107"/>
      <c r="D343" s="105"/>
      <c r="E343" s="105"/>
      <c r="F343" s="105"/>
      <c r="G343" s="105"/>
    </row>
  </sheetData>
  <mergeCells count="2">
    <mergeCell ref="B14:G14"/>
    <mergeCell ref="B2:G2"/>
  </mergeCells>
  <conditionalFormatting sqref="B6:F6 B7:B12 E7:F7 C8:D12 B5:D5">
    <cfRule type="expression" dxfId="13" priority="1">
      <formula>#REF!="Proportion of councils"</formula>
    </cfRule>
    <cfRule type="expression" dxfId="12" priority="2">
      <formula>#REF!="Number of councils"</formula>
    </cfRule>
  </conditionalFormatting>
  <pageMargins left="0.7" right="0.7" top="0.75" bottom="0.75" header="0.3" footer="0.3"/>
  <pageSetup paperSize="9"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F2920-7DEA-4F9A-B7CB-FB4950A9CCBA}">
  <sheetPr codeName="Sheet8">
    <tabColor theme="9" tint="0.39997558519241921"/>
  </sheetPr>
  <dimension ref="A1"/>
  <sheetViews>
    <sheetView workbookViewId="0">
      <selection activeCell="G19" sqref="G19"/>
    </sheetView>
  </sheetViews>
  <sheetFormatPr baseColWidth="10" defaultColWidth="9.1640625" defaultRowHeight="15" x14ac:dyDescent="0.2"/>
  <cols>
    <col min="1" max="16384" width="9.1640625" style="7"/>
  </cols>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dimension ref="A1:N346"/>
  <sheetViews>
    <sheetView workbookViewId="0">
      <selection activeCell="L24" sqref="L24"/>
    </sheetView>
  </sheetViews>
  <sheetFormatPr baseColWidth="10" defaultColWidth="8.83203125" defaultRowHeight="15" x14ac:dyDescent="0.2"/>
  <cols>
    <col min="12" max="12" width="15.6640625" customWidth="1"/>
  </cols>
  <sheetData>
    <row r="1" spans="1:14" x14ac:dyDescent="0.2">
      <c r="A1" t="s">
        <v>0</v>
      </c>
      <c r="B1" t="s">
        <v>16</v>
      </c>
      <c r="C1" t="s">
        <v>94</v>
      </c>
      <c r="D1" t="s">
        <v>37</v>
      </c>
      <c r="E1" t="s">
        <v>38</v>
      </c>
      <c r="F1" s="14" t="s">
        <v>95</v>
      </c>
      <c r="G1" s="14" t="s">
        <v>96</v>
      </c>
      <c r="H1" s="14" t="s">
        <v>97</v>
      </c>
      <c r="L1" s="2" t="s">
        <v>45</v>
      </c>
    </row>
    <row r="2" spans="1:14" x14ac:dyDescent="0.2">
      <c r="A2" t="s">
        <v>1</v>
      </c>
      <c r="B2" s="1" t="s">
        <v>17</v>
      </c>
      <c r="C2" s="1">
        <v>247.58090261402273</v>
      </c>
      <c r="D2" s="1">
        <v>275.47399999999988</v>
      </c>
      <c r="E2" s="1">
        <v>300.10300000000007</v>
      </c>
      <c r="F2" s="1">
        <v>1788.0230000000006</v>
      </c>
      <c r="G2" s="1">
        <v>1788.0229706806131</v>
      </c>
      <c r="H2" s="1">
        <v>2469.4737071767449</v>
      </c>
      <c r="I2" s="1"/>
      <c r="J2" s="1"/>
      <c r="K2" s="1"/>
      <c r="L2" t="s">
        <v>1</v>
      </c>
      <c r="M2" s="23" t="s">
        <v>70</v>
      </c>
      <c r="N2" s="14" t="s">
        <v>75</v>
      </c>
    </row>
    <row r="3" spans="1:14" x14ac:dyDescent="0.2">
      <c r="A3" t="s">
        <v>1</v>
      </c>
      <c r="B3" s="1" t="s">
        <v>18</v>
      </c>
      <c r="C3" s="1">
        <v>32.356000000000002</v>
      </c>
      <c r="D3" s="1">
        <v>32.521000000000001</v>
      </c>
      <c r="E3" s="1">
        <v>35.728000000000002</v>
      </c>
      <c r="F3" s="1">
        <v>305.03500000000008</v>
      </c>
      <c r="G3" s="1">
        <v>305.03499107994139</v>
      </c>
      <c r="H3" s="1">
        <v>301.81499979645014</v>
      </c>
      <c r="I3" s="1"/>
      <c r="J3" s="1"/>
      <c r="K3" s="1"/>
      <c r="L3" t="s">
        <v>2</v>
      </c>
      <c r="M3" s="23" t="s">
        <v>71</v>
      </c>
      <c r="N3" s="14" t="s">
        <v>76</v>
      </c>
    </row>
    <row r="4" spans="1:14" x14ac:dyDescent="0.2">
      <c r="A4" t="s">
        <v>1</v>
      </c>
      <c r="B4" s="1" t="s">
        <v>19</v>
      </c>
      <c r="C4" s="1">
        <v>14.830000000000004</v>
      </c>
      <c r="D4" s="1">
        <v>15.857999999999993</v>
      </c>
      <c r="E4" s="1">
        <v>15.038999999999996</v>
      </c>
      <c r="F4" s="1">
        <v>254.35099999999997</v>
      </c>
      <c r="G4" s="1">
        <v>254.35101622715592</v>
      </c>
      <c r="H4" s="1">
        <v>137.18100129906088</v>
      </c>
      <c r="I4" s="1"/>
      <c r="J4" s="1"/>
      <c r="K4" s="1"/>
      <c r="L4" t="s">
        <v>3</v>
      </c>
      <c r="M4" s="23" t="s">
        <v>72</v>
      </c>
      <c r="N4" s="14" t="s">
        <v>77</v>
      </c>
    </row>
    <row r="5" spans="1:14" x14ac:dyDescent="0.2">
      <c r="A5" t="s">
        <v>1</v>
      </c>
      <c r="B5" s="1" t="s">
        <v>20</v>
      </c>
      <c r="C5" s="1">
        <v>9.1879999999999971</v>
      </c>
      <c r="D5" s="1">
        <v>9.2149999999999981</v>
      </c>
      <c r="E5" s="1">
        <v>10.504999999999994</v>
      </c>
      <c r="F5" s="1">
        <v>62.462999999999994</v>
      </c>
      <c r="G5" s="1">
        <v>62.462998855626211</v>
      </c>
      <c r="H5" s="1">
        <v>86.723999768029898</v>
      </c>
      <c r="I5" s="1"/>
      <c r="J5" s="1"/>
      <c r="K5" s="1"/>
      <c r="L5" t="s">
        <v>4</v>
      </c>
      <c r="M5" s="1"/>
    </row>
    <row r="6" spans="1:14" x14ac:dyDescent="0.2">
      <c r="A6" t="s">
        <v>1</v>
      </c>
      <c r="B6" s="1" t="s">
        <v>21</v>
      </c>
      <c r="C6" s="1">
        <v>3.3699999999999979</v>
      </c>
      <c r="D6" s="1">
        <v>3.2629999999999986</v>
      </c>
      <c r="E6" s="1">
        <v>8.421999999999997</v>
      </c>
      <c r="F6" s="1">
        <v>95.710999999999999</v>
      </c>
      <c r="G6" s="1">
        <v>95.711000460432842</v>
      </c>
      <c r="H6" s="1">
        <v>45.16499949619174</v>
      </c>
      <c r="I6" s="1"/>
      <c r="J6" s="1"/>
      <c r="K6" s="1"/>
      <c r="L6" t="s">
        <v>5</v>
      </c>
      <c r="M6" s="1"/>
    </row>
    <row r="7" spans="1:14" x14ac:dyDescent="0.2">
      <c r="A7" t="s">
        <v>1</v>
      </c>
      <c r="B7" s="1" t="s">
        <v>22</v>
      </c>
      <c r="C7" s="1">
        <v>29.409026256721607</v>
      </c>
      <c r="D7" s="1">
        <v>31.394000000000002</v>
      </c>
      <c r="E7" s="1">
        <v>31.029</v>
      </c>
      <c r="F7" s="1">
        <v>205.20700000000014</v>
      </c>
      <c r="G7" s="1">
        <v>205.20699709258042</v>
      </c>
      <c r="H7" s="1">
        <v>275.49607823695987</v>
      </c>
      <c r="I7" s="1"/>
      <c r="J7" s="1"/>
      <c r="K7" s="1"/>
      <c r="L7" t="s">
        <v>6</v>
      </c>
      <c r="M7" s="1"/>
    </row>
    <row r="8" spans="1:14" x14ac:dyDescent="0.2">
      <c r="A8" t="s">
        <v>1</v>
      </c>
      <c r="B8" s="1" t="s">
        <v>23</v>
      </c>
      <c r="C8" s="1">
        <v>20.165000000000003</v>
      </c>
      <c r="D8" s="1">
        <v>21.659000000000002</v>
      </c>
      <c r="E8" s="1">
        <v>26.094000000000023</v>
      </c>
      <c r="F8" s="1">
        <v>191.65300000000008</v>
      </c>
      <c r="G8" s="1">
        <v>191.65300024533644</v>
      </c>
      <c r="H8" s="1">
        <v>203.75400012079626</v>
      </c>
      <c r="I8" s="1"/>
      <c r="J8" s="1"/>
      <c r="K8" s="1"/>
      <c r="L8" t="s">
        <v>7</v>
      </c>
      <c r="M8" s="1"/>
    </row>
    <row r="9" spans="1:14" x14ac:dyDescent="0.2">
      <c r="A9" t="s">
        <v>1</v>
      </c>
      <c r="B9" s="1" t="s">
        <v>24</v>
      </c>
      <c r="C9" s="1">
        <v>55.664598060640429</v>
      </c>
      <c r="D9" s="1">
        <v>40.225999999999999</v>
      </c>
      <c r="E9" s="1">
        <v>38.827000000000012</v>
      </c>
      <c r="F9" s="1">
        <v>219.77799999999991</v>
      </c>
      <c r="G9" s="1">
        <v>219.77800472360104</v>
      </c>
      <c r="H9" s="1">
        <v>404.15279452735558</v>
      </c>
      <c r="I9" s="1"/>
      <c r="J9" s="1"/>
      <c r="K9" s="1"/>
      <c r="L9" t="s">
        <v>8</v>
      </c>
      <c r="M9" s="1"/>
    </row>
    <row r="10" spans="1:14" x14ac:dyDescent="0.2">
      <c r="A10" t="s">
        <v>1</v>
      </c>
      <c r="B10" s="1" t="s">
        <v>25</v>
      </c>
      <c r="C10" s="1">
        <v>2.0969999999999991</v>
      </c>
      <c r="D10" s="1">
        <v>2.3799999999999986</v>
      </c>
      <c r="E10" s="1">
        <v>2.0719999999999983</v>
      </c>
      <c r="F10" s="1">
        <v>14.577999999999998</v>
      </c>
      <c r="G10" s="1">
        <v>14.578000027802773</v>
      </c>
      <c r="H10" s="1">
        <v>19.64700011909008</v>
      </c>
      <c r="I10" s="1"/>
      <c r="J10" s="1"/>
      <c r="K10" s="1"/>
      <c r="L10" t="s">
        <v>9</v>
      </c>
      <c r="M10" s="1"/>
    </row>
    <row r="11" spans="1:14" x14ac:dyDescent="0.2">
      <c r="A11" t="s">
        <v>1</v>
      </c>
      <c r="B11" s="1" t="s">
        <v>26</v>
      </c>
      <c r="C11" s="1">
        <v>0.76800000000000013</v>
      </c>
      <c r="D11" s="1">
        <v>0.55100000000000005</v>
      </c>
      <c r="E11" s="1">
        <v>0.45700000000000002</v>
      </c>
      <c r="F11" s="1">
        <v>2.5090000000000003</v>
      </c>
      <c r="G11" s="1">
        <v>2.5089999362826347</v>
      </c>
      <c r="H11" s="1">
        <v>5.3279999657534063</v>
      </c>
      <c r="I11" s="1"/>
      <c r="J11" s="1"/>
      <c r="K11" s="1"/>
      <c r="L11" t="s">
        <v>10</v>
      </c>
      <c r="M11" s="1"/>
    </row>
    <row r="12" spans="1:14" x14ac:dyDescent="0.2">
      <c r="A12" t="s">
        <v>1</v>
      </c>
      <c r="B12" s="1" t="s">
        <v>27</v>
      </c>
      <c r="C12" s="1">
        <v>43.43892252817389</v>
      </c>
      <c r="D12" s="1">
        <v>29.610999999999972</v>
      </c>
      <c r="E12" s="1">
        <v>45.364000000000019</v>
      </c>
      <c r="F12" s="1">
        <v>274.03700000000003</v>
      </c>
      <c r="G12" s="1">
        <v>274.03699645213783</v>
      </c>
      <c r="H12" s="1">
        <v>355.24176876991987</v>
      </c>
      <c r="I12" s="1"/>
      <c r="J12" s="1"/>
      <c r="K12" s="1"/>
      <c r="L12" t="s">
        <v>11</v>
      </c>
      <c r="M12" s="1"/>
    </row>
    <row r="13" spans="1:14" x14ac:dyDescent="0.2">
      <c r="A13" t="s">
        <v>1</v>
      </c>
      <c r="B13" s="1" t="s">
        <v>28</v>
      </c>
      <c r="C13" s="1">
        <v>144.46873633055517</v>
      </c>
      <c r="D13" s="1">
        <v>120.92100000000005</v>
      </c>
      <c r="E13" s="1">
        <v>120.67800000000007</v>
      </c>
      <c r="F13" s="1">
        <v>986.86599999999896</v>
      </c>
      <c r="G13" s="1">
        <v>986.86601449735463</v>
      </c>
      <c r="H13" s="1">
        <v>1158.2032085708342</v>
      </c>
      <c r="I13" s="1"/>
      <c r="J13" s="1"/>
      <c r="K13" s="1"/>
      <c r="L13" t="s">
        <v>12</v>
      </c>
      <c r="M13" s="1"/>
    </row>
    <row r="14" spans="1:14" x14ac:dyDescent="0.2">
      <c r="A14" t="s">
        <v>1</v>
      </c>
      <c r="B14" s="1" t="s">
        <v>29</v>
      </c>
      <c r="C14" s="1">
        <v>603.3361925072968</v>
      </c>
      <c r="D14" s="1">
        <v>583.07299891300499</v>
      </c>
      <c r="E14" s="1">
        <v>634.31800044560805</v>
      </c>
      <c r="F14" s="1">
        <v>4400.2109976969659</v>
      </c>
      <c r="G14" s="1">
        <v>4400.2109033204615</v>
      </c>
      <c r="H14" s="1">
        <v>5462.1815511360765</v>
      </c>
      <c r="I14" s="1"/>
      <c r="J14" s="1"/>
      <c r="K14" s="1"/>
      <c r="L14" t="s">
        <v>13</v>
      </c>
      <c r="M14" s="1"/>
    </row>
    <row r="15" spans="1:14" x14ac:dyDescent="0.2">
      <c r="A15" t="s">
        <v>2</v>
      </c>
      <c r="B15" s="1" t="s">
        <v>17</v>
      </c>
      <c r="C15" s="1">
        <v>29.844999999999999</v>
      </c>
      <c r="D15" s="1">
        <v>37.978999999999999</v>
      </c>
      <c r="E15" s="1">
        <v>31.726000000000003</v>
      </c>
      <c r="F15" s="1">
        <v>218.54899999999995</v>
      </c>
      <c r="G15" s="1">
        <v>218.54898384213448</v>
      </c>
      <c r="H15" s="1">
        <v>298.64999854564667</v>
      </c>
      <c r="I15" s="1"/>
      <c r="J15" s="1"/>
      <c r="K15" s="1"/>
      <c r="L15" t="s">
        <v>14</v>
      </c>
      <c r="M15" s="1"/>
    </row>
    <row r="16" spans="1:14" x14ac:dyDescent="0.2">
      <c r="A16" t="s">
        <v>2</v>
      </c>
      <c r="B16" s="1" t="s">
        <v>18</v>
      </c>
      <c r="C16" s="1">
        <v>4.3459999999999992</v>
      </c>
      <c r="D16" s="1">
        <v>4.8569999999999984</v>
      </c>
      <c r="E16" s="1">
        <v>5.1559999999999988</v>
      </c>
      <c r="F16" s="1">
        <v>45.635000000000012</v>
      </c>
      <c r="G16" s="1">
        <v>45.634996451437473</v>
      </c>
      <c r="H16" s="1">
        <v>43.076999977231026</v>
      </c>
      <c r="I16" s="1"/>
      <c r="J16" s="1"/>
      <c r="K16" s="1"/>
      <c r="L16" t="s">
        <v>15</v>
      </c>
      <c r="M16" s="1"/>
    </row>
    <row r="17" spans="1:8" x14ac:dyDescent="0.2">
      <c r="A17" t="s">
        <v>2</v>
      </c>
      <c r="B17" t="s">
        <v>19</v>
      </c>
      <c r="C17" s="1">
        <v>2.8999999999999986</v>
      </c>
      <c r="D17" s="1">
        <v>2.335</v>
      </c>
      <c r="E17" s="1">
        <v>2.1229999999999998</v>
      </c>
      <c r="F17" s="1">
        <v>35.739999999999995</v>
      </c>
      <c r="G17" s="1">
        <v>35.740001322701573</v>
      </c>
      <c r="H17" s="1">
        <v>22.074000146239996</v>
      </c>
    </row>
    <row r="18" spans="1:8" x14ac:dyDescent="0.2">
      <c r="A18" t="s">
        <v>2</v>
      </c>
      <c r="B18" t="s">
        <v>20</v>
      </c>
      <c r="C18" s="1">
        <v>1.0750000000000002</v>
      </c>
      <c r="D18" s="1">
        <v>1.6079999999999999</v>
      </c>
      <c r="E18" s="1">
        <v>1.01</v>
      </c>
      <c r="F18" s="1">
        <v>10.457999999999998</v>
      </c>
      <c r="G18" s="1">
        <v>10.458000558428466</v>
      </c>
      <c r="H18" s="1">
        <v>11.078999969176948</v>
      </c>
    </row>
    <row r="19" spans="1:8" x14ac:dyDescent="0.2">
      <c r="A19" t="s">
        <v>2</v>
      </c>
      <c r="B19" t="s">
        <v>21</v>
      </c>
      <c r="C19" s="1">
        <v>0.38500000000000006</v>
      </c>
      <c r="D19" s="1">
        <v>0.92100000000000004</v>
      </c>
      <c r="E19" s="1">
        <v>1.1499999999999999</v>
      </c>
      <c r="F19" s="1">
        <v>12.135999999999999</v>
      </c>
      <c r="G19" s="1">
        <v>12.136000037193298</v>
      </c>
      <c r="H19" s="1">
        <v>7.3679999709129333</v>
      </c>
    </row>
    <row r="20" spans="1:8" x14ac:dyDescent="0.2">
      <c r="A20" t="s">
        <v>2</v>
      </c>
      <c r="B20" t="s">
        <v>22</v>
      </c>
      <c r="C20" s="1">
        <v>6.9430000000000005</v>
      </c>
      <c r="D20" s="1">
        <v>8.2960000000000012</v>
      </c>
      <c r="E20" s="1">
        <v>7.9740000000000011</v>
      </c>
      <c r="F20" s="1">
        <v>77.604000000000013</v>
      </c>
      <c r="G20" s="1">
        <v>77.603995531797409</v>
      </c>
      <c r="H20" s="1">
        <v>69.638999670743942</v>
      </c>
    </row>
    <row r="21" spans="1:8" x14ac:dyDescent="0.2">
      <c r="A21" t="s">
        <v>2</v>
      </c>
      <c r="B21" t="s">
        <v>23</v>
      </c>
      <c r="C21" s="1">
        <v>3.1089999999999995</v>
      </c>
      <c r="D21" s="1">
        <v>3.5629999999999997</v>
      </c>
      <c r="E21" s="1">
        <v>3.1999999999999997</v>
      </c>
      <c r="F21" s="1">
        <v>25.16</v>
      </c>
      <c r="G21" s="1">
        <v>25.16000016964972</v>
      </c>
      <c r="H21" s="1">
        <v>29.615999655798078</v>
      </c>
    </row>
    <row r="22" spans="1:8" x14ac:dyDescent="0.2">
      <c r="A22" t="s">
        <v>2</v>
      </c>
      <c r="B22" t="s">
        <v>24</v>
      </c>
      <c r="C22" s="1">
        <v>15.176</v>
      </c>
      <c r="D22" s="1">
        <v>5.737000000000001</v>
      </c>
      <c r="E22" s="1">
        <v>7.0929999999999991</v>
      </c>
      <c r="F22" s="1">
        <v>42.617000000000019</v>
      </c>
      <c r="G22" s="1">
        <v>42.617000553756952</v>
      </c>
      <c r="H22" s="1">
        <v>84.017999108880758</v>
      </c>
    </row>
    <row r="23" spans="1:8" x14ac:dyDescent="0.2">
      <c r="A23" t="s">
        <v>2</v>
      </c>
      <c r="B23" t="s">
        <v>25</v>
      </c>
      <c r="C23" s="1">
        <v>0.70000000000000007</v>
      </c>
      <c r="D23" s="1">
        <v>1.1570000000000003</v>
      </c>
      <c r="E23" s="1">
        <v>0.8600000000000001</v>
      </c>
      <c r="F23" s="1">
        <v>3.8550000000000004</v>
      </c>
      <c r="G23" s="1">
        <v>3.855000008479692</v>
      </c>
      <c r="H23" s="1">
        <v>8.1510002254508436</v>
      </c>
    </row>
    <row r="24" spans="1:8" x14ac:dyDescent="0.2">
      <c r="A24" t="s">
        <v>2</v>
      </c>
      <c r="B24" t="s">
        <v>26</v>
      </c>
      <c r="C24" s="1">
        <v>0.21</v>
      </c>
      <c r="D24" s="1">
        <v>5.0999999999999997E-2</v>
      </c>
      <c r="E24" s="1">
        <v>5.0999999999999997E-2</v>
      </c>
      <c r="F24" s="1">
        <v>0.32200000000000001</v>
      </c>
      <c r="G24" s="1">
        <v>0.32199999690055847</v>
      </c>
      <c r="H24" s="1">
        <v>0.93599998950958252</v>
      </c>
    </row>
    <row r="25" spans="1:8" x14ac:dyDescent="0.2">
      <c r="A25" t="s">
        <v>2</v>
      </c>
      <c r="B25" t="s">
        <v>27</v>
      </c>
      <c r="C25" s="1">
        <v>7.6249999999999982</v>
      </c>
      <c r="D25" s="1">
        <v>5.6340000000000012</v>
      </c>
      <c r="E25" s="1">
        <v>5.780000000000002</v>
      </c>
      <c r="F25" s="1">
        <v>51.177000000000007</v>
      </c>
      <c r="G25" s="1">
        <v>51.176999062299728</v>
      </c>
      <c r="H25" s="1">
        <v>57.116999745368958</v>
      </c>
    </row>
    <row r="26" spans="1:8" x14ac:dyDescent="0.2">
      <c r="A26" t="s">
        <v>2</v>
      </c>
      <c r="B26" t="s">
        <v>28</v>
      </c>
      <c r="C26" s="1">
        <v>40.133000000000003</v>
      </c>
      <c r="D26" s="1">
        <v>31.005999999999993</v>
      </c>
      <c r="E26" s="1">
        <v>22.834999999999997</v>
      </c>
      <c r="F26" s="1">
        <v>216.70199999999997</v>
      </c>
      <c r="G26" s="1">
        <v>216.70200198888779</v>
      </c>
      <c r="H26" s="1">
        <v>281.92199897766113</v>
      </c>
    </row>
    <row r="27" spans="1:8" x14ac:dyDescent="0.2">
      <c r="A27" t="s">
        <v>2</v>
      </c>
      <c r="B27" t="s">
        <v>29</v>
      </c>
      <c r="C27" s="1">
        <v>112.44699931144714</v>
      </c>
      <c r="D27" s="1">
        <v>103.14399948716164</v>
      </c>
      <c r="E27" s="1">
        <v>88.95799994468689</v>
      </c>
      <c r="F27" s="1">
        <v>739.95499706268311</v>
      </c>
      <c r="G27" s="1">
        <v>739.9549925327301</v>
      </c>
      <c r="H27" s="1">
        <v>913.64701390266418</v>
      </c>
    </row>
    <row r="28" spans="1:8" x14ac:dyDescent="0.2">
      <c r="A28" t="s">
        <v>3</v>
      </c>
      <c r="B28" t="s">
        <v>17</v>
      </c>
      <c r="C28" s="1">
        <v>54.824902614022676</v>
      </c>
      <c r="D28" s="1">
        <v>70.095000000000013</v>
      </c>
      <c r="E28" s="1">
        <v>87.641000000000005</v>
      </c>
      <c r="F28" s="1">
        <v>384.54699999999991</v>
      </c>
      <c r="G28" s="1">
        <v>384.54700469970703</v>
      </c>
      <c r="H28" s="1">
        <v>637.68271446228027</v>
      </c>
    </row>
    <row r="29" spans="1:8" x14ac:dyDescent="0.2">
      <c r="A29" t="s">
        <v>3</v>
      </c>
      <c r="B29" t="s">
        <v>18</v>
      </c>
      <c r="C29" s="1">
        <v>9.8660000000000014</v>
      </c>
      <c r="D29" s="1">
        <v>10.774000000000004</v>
      </c>
      <c r="E29" s="1">
        <v>10.775</v>
      </c>
      <c r="F29" s="1">
        <v>68.596999999999994</v>
      </c>
      <c r="G29" s="1">
        <v>68.596999442204833</v>
      </c>
      <c r="H29" s="1">
        <v>94.245000042021275</v>
      </c>
    </row>
    <row r="30" spans="1:8" x14ac:dyDescent="0.2">
      <c r="A30" t="s">
        <v>3</v>
      </c>
      <c r="B30" t="s">
        <v>19</v>
      </c>
      <c r="C30" s="1">
        <v>4.786999999999999</v>
      </c>
      <c r="D30" s="1">
        <v>4.802999999999999</v>
      </c>
      <c r="E30" s="1">
        <v>3.8409999999999993</v>
      </c>
      <c r="F30" s="1">
        <v>36.22</v>
      </c>
      <c r="G30" s="1">
        <v>36.220003459602594</v>
      </c>
      <c r="H30" s="1">
        <v>40.293000046163797</v>
      </c>
    </row>
    <row r="31" spans="1:8" x14ac:dyDescent="0.2">
      <c r="A31" t="s">
        <v>3</v>
      </c>
      <c r="B31" t="s">
        <v>20</v>
      </c>
      <c r="C31" s="1">
        <v>1.1099999999999999</v>
      </c>
      <c r="D31" s="1">
        <v>0.87000000000000011</v>
      </c>
      <c r="E31" s="1">
        <v>2.6899999999999995</v>
      </c>
      <c r="F31" s="1">
        <v>7.5419999999999989</v>
      </c>
      <c r="G31" s="1">
        <v>7.5419997635763139</v>
      </c>
      <c r="H31" s="1">
        <v>14.009999608621001</v>
      </c>
    </row>
    <row r="32" spans="1:8" x14ac:dyDescent="0.2">
      <c r="A32" t="s">
        <v>3</v>
      </c>
      <c r="B32" t="s">
        <v>21</v>
      </c>
      <c r="C32" s="1">
        <v>0.505</v>
      </c>
      <c r="D32" s="1">
        <v>0.99700000000000011</v>
      </c>
      <c r="E32" s="1">
        <v>2.2969999999999997</v>
      </c>
      <c r="F32" s="1">
        <v>50.230000000000011</v>
      </c>
      <c r="G32" s="1">
        <v>50.230000015348196</v>
      </c>
      <c r="H32" s="1">
        <v>11.396999942138791</v>
      </c>
    </row>
    <row r="33" spans="1:8" x14ac:dyDescent="0.2">
      <c r="A33" t="s">
        <v>3</v>
      </c>
      <c r="B33" t="s">
        <v>22</v>
      </c>
      <c r="C33" s="1">
        <v>4.9880000000000004</v>
      </c>
      <c r="D33" s="1">
        <v>7.6150000000000002</v>
      </c>
      <c r="E33" s="1">
        <v>8.0240000000000009</v>
      </c>
      <c r="F33" s="1">
        <v>35.867000000000019</v>
      </c>
      <c r="G33" s="1">
        <v>35.866998217999935</v>
      </c>
      <c r="H33" s="1">
        <v>61.881000062450767</v>
      </c>
    </row>
    <row r="34" spans="1:8" x14ac:dyDescent="0.2">
      <c r="A34" t="s">
        <v>3</v>
      </c>
      <c r="B34" t="s">
        <v>23</v>
      </c>
      <c r="C34" s="1">
        <v>3.87</v>
      </c>
      <c r="D34" s="1">
        <v>5.8109999999999999</v>
      </c>
      <c r="E34" s="1">
        <v>7.8610000000000007</v>
      </c>
      <c r="F34" s="1">
        <v>46.351000000000013</v>
      </c>
      <c r="G34" s="1">
        <v>46.351003450341523</v>
      </c>
      <c r="H34" s="1">
        <v>52.626000120304525</v>
      </c>
    </row>
    <row r="35" spans="1:8" x14ac:dyDescent="0.2">
      <c r="A35" t="s">
        <v>3</v>
      </c>
      <c r="B35" t="s">
        <v>24</v>
      </c>
      <c r="C35" s="1">
        <v>10.732483354470876</v>
      </c>
      <c r="D35" s="1">
        <v>11.168000000000001</v>
      </c>
      <c r="E35" s="1">
        <v>11.504000000000003</v>
      </c>
      <c r="F35" s="1">
        <v>53.223000000000013</v>
      </c>
      <c r="G35" s="1">
        <v>53.223001619800925</v>
      </c>
      <c r="H35" s="1">
        <v>100.21345120668411</v>
      </c>
    </row>
    <row r="36" spans="1:8" x14ac:dyDescent="0.2">
      <c r="A36" t="s">
        <v>3</v>
      </c>
      <c r="B36" t="s">
        <v>25</v>
      </c>
      <c r="C36" s="1">
        <v>3.0000000000000001E-3</v>
      </c>
      <c r="D36" s="1">
        <v>0.10500000000000001</v>
      </c>
      <c r="E36" s="1">
        <v>0.123</v>
      </c>
      <c r="F36" s="1">
        <v>0.53900000000000003</v>
      </c>
      <c r="G36" s="1">
        <v>0.53899999428540468</v>
      </c>
      <c r="H36" s="1">
        <v>0.69299998413771391</v>
      </c>
    </row>
    <row r="37" spans="1:8" x14ac:dyDescent="0.2">
      <c r="A37" t="s">
        <v>3</v>
      </c>
      <c r="B37" t="s">
        <v>26</v>
      </c>
      <c r="C37" s="1">
        <v>0</v>
      </c>
      <c r="D37" s="1">
        <v>0</v>
      </c>
      <c r="E37" s="1">
        <v>0</v>
      </c>
      <c r="F37" s="1">
        <v>0</v>
      </c>
      <c r="G37" s="1">
        <v>0</v>
      </c>
      <c r="H37" s="1">
        <v>0</v>
      </c>
    </row>
    <row r="38" spans="1:8" x14ac:dyDescent="0.2">
      <c r="A38" t="s">
        <v>3</v>
      </c>
      <c r="B38" t="s">
        <v>27</v>
      </c>
      <c r="C38" s="1">
        <v>10.612999999999998</v>
      </c>
      <c r="D38" s="1">
        <v>5.9929999999999977</v>
      </c>
      <c r="E38" s="1">
        <v>15.937999999999999</v>
      </c>
      <c r="F38" s="1">
        <v>84.783999999999992</v>
      </c>
      <c r="G38" s="1">
        <v>84.784002728760242</v>
      </c>
      <c r="H38" s="1">
        <v>97.632002227008343</v>
      </c>
    </row>
    <row r="39" spans="1:8" x14ac:dyDescent="0.2">
      <c r="A39" t="s">
        <v>3</v>
      </c>
      <c r="B39" t="s">
        <v>28</v>
      </c>
      <c r="C39" s="1">
        <v>33.934000000000005</v>
      </c>
      <c r="D39" s="1">
        <v>35.18099999999999</v>
      </c>
      <c r="E39" s="1">
        <v>47.602999999999994</v>
      </c>
      <c r="F39" s="1">
        <v>241.99300000000002</v>
      </c>
      <c r="G39" s="1">
        <v>241.99300587177277</v>
      </c>
      <c r="H39" s="1">
        <v>350.15400350093842</v>
      </c>
    </row>
    <row r="40" spans="1:8" x14ac:dyDescent="0.2">
      <c r="A40" t="s">
        <v>3</v>
      </c>
      <c r="B40" t="s">
        <v>29</v>
      </c>
      <c r="C40" s="1">
        <v>135.23338961601257</v>
      </c>
      <c r="D40" s="1">
        <v>153.41199922561646</v>
      </c>
      <c r="E40" s="1">
        <v>198.29700100421906</v>
      </c>
      <c r="F40" s="1">
        <v>1009.8930025100708</v>
      </c>
      <c r="G40" s="1">
        <v>1009.892993927002</v>
      </c>
      <c r="H40" s="1">
        <v>1460.8271408081055</v>
      </c>
    </row>
    <row r="41" spans="1:8" x14ac:dyDescent="0.2">
      <c r="A41" t="s">
        <v>4</v>
      </c>
      <c r="B41" t="s">
        <v>17</v>
      </c>
      <c r="C41" s="1">
        <v>98.615000000000009</v>
      </c>
      <c r="D41" s="1">
        <v>91.518000000000001</v>
      </c>
      <c r="E41" s="1">
        <v>88.253999999999991</v>
      </c>
      <c r="F41" s="1">
        <v>691.35200000000009</v>
      </c>
      <c r="G41" s="1">
        <v>691.35200881958008</v>
      </c>
      <c r="H41" s="1">
        <v>835.16100168228149</v>
      </c>
    </row>
    <row r="42" spans="1:8" x14ac:dyDescent="0.2">
      <c r="A42" t="s">
        <v>4</v>
      </c>
      <c r="B42" t="s">
        <v>18</v>
      </c>
      <c r="C42" s="1">
        <v>8.7510000000000012</v>
      </c>
      <c r="D42" s="1">
        <v>6.1990000000000007</v>
      </c>
      <c r="E42" s="1">
        <v>8.2880000000000003</v>
      </c>
      <c r="F42" s="1">
        <v>110.18899999999999</v>
      </c>
      <c r="G42" s="1">
        <v>110.18900239467621</v>
      </c>
      <c r="H42" s="1">
        <v>69.714000105857849</v>
      </c>
    </row>
    <row r="43" spans="1:8" x14ac:dyDescent="0.2">
      <c r="A43" t="s">
        <v>4</v>
      </c>
      <c r="B43" t="s">
        <v>19</v>
      </c>
      <c r="C43" s="1">
        <v>4.0159999999999991</v>
      </c>
      <c r="D43" s="1">
        <v>5.2780000000000005</v>
      </c>
      <c r="E43" s="1">
        <v>6.0900000000000007</v>
      </c>
      <c r="F43" s="1">
        <v>108.21599999999999</v>
      </c>
      <c r="G43" s="1">
        <v>108.21600666642189</v>
      </c>
      <c r="H43" s="1">
        <v>46.15200087428093</v>
      </c>
    </row>
    <row r="44" spans="1:8" x14ac:dyDescent="0.2">
      <c r="A44" t="s">
        <v>4</v>
      </c>
      <c r="B44" t="s">
        <v>20</v>
      </c>
      <c r="C44" s="1">
        <v>3.2839999999999998</v>
      </c>
      <c r="D44" s="1">
        <v>4.5600000000000005</v>
      </c>
      <c r="E44" s="1">
        <v>4.6310000000000002</v>
      </c>
      <c r="F44" s="1">
        <v>30.6</v>
      </c>
      <c r="G44" s="1">
        <v>30.599997770041227</v>
      </c>
      <c r="H44" s="1">
        <v>37.424999915063381</v>
      </c>
    </row>
    <row r="45" spans="1:8" x14ac:dyDescent="0.2">
      <c r="A45" t="s">
        <v>4</v>
      </c>
      <c r="B45" t="s">
        <v>21</v>
      </c>
      <c r="C45" s="1">
        <v>0.8680000000000001</v>
      </c>
      <c r="D45" s="1">
        <v>0.35299999999999998</v>
      </c>
      <c r="E45" s="1">
        <v>1.1840000000000002</v>
      </c>
      <c r="F45" s="1">
        <v>5.4420000000000011</v>
      </c>
      <c r="G45" s="1">
        <v>5.4419999904930592</v>
      </c>
      <c r="H45" s="1">
        <v>7.2149999421089888</v>
      </c>
    </row>
    <row r="46" spans="1:8" x14ac:dyDescent="0.2">
      <c r="A46" t="s">
        <v>4</v>
      </c>
      <c r="B46" t="s">
        <v>22</v>
      </c>
      <c r="C46" s="1">
        <v>1.121</v>
      </c>
      <c r="D46" s="1">
        <v>0.59099999999999997</v>
      </c>
      <c r="E46" s="1">
        <v>0.60499999999999998</v>
      </c>
      <c r="F46" s="1">
        <v>5.1779999999999999</v>
      </c>
      <c r="G46" s="1">
        <v>5.1780003570020199</v>
      </c>
      <c r="H46" s="1">
        <v>6.9509999435395002</v>
      </c>
    </row>
    <row r="47" spans="1:8" x14ac:dyDescent="0.2">
      <c r="A47" t="s">
        <v>4</v>
      </c>
      <c r="B47" t="s">
        <v>23</v>
      </c>
      <c r="C47" s="1">
        <v>0.82500000000000018</v>
      </c>
      <c r="D47" s="1">
        <v>0.75000000000000011</v>
      </c>
      <c r="E47" s="1">
        <v>0.8500000000000002</v>
      </c>
      <c r="F47" s="1">
        <v>5.21</v>
      </c>
      <c r="G47" s="1">
        <v>5.210000307764858</v>
      </c>
      <c r="H47" s="1">
        <v>7.2749998746439815</v>
      </c>
    </row>
    <row r="48" spans="1:8" x14ac:dyDescent="0.2">
      <c r="A48" t="s">
        <v>4</v>
      </c>
      <c r="B48" t="s">
        <v>24</v>
      </c>
      <c r="C48" s="1">
        <v>15.042000000000002</v>
      </c>
      <c r="D48" s="1">
        <v>9.5559999999999992</v>
      </c>
      <c r="E48" s="1">
        <v>7.4120000000000008</v>
      </c>
      <c r="F48" s="1">
        <v>47.766999999999996</v>
      </c>
      <c r="G48" s="1">
        <v>47.767001569271088</v>
      </c>
      <c r="H48" s="1">
        <v>96.030000180006027</v>
      </c>
    </row>
    <row r="49" spans="1:8" x14ac:dyDescent="0.2">
      <c r="A49" t="s">
        <v>4</v>
      </c>
      <c r="B49" t="s">
        <v>25</v>
      </c>
      <c r="C49" s="1">
        <v>0.16400000000000001</v>
      </c>
      <c r="D49" s="1">
        <v>0.109</v>
      </c>
      <c r="E49" s="1">
        <v>0.221</v>
      </c>
      <c r="F49" s="1">
        <v>1.347</v>
      </c>
      <c r="G49" s="1">
        <v>1.3470000717788935</v>
      </c>
      <c r="H49" s="1">
        <v>1.4820000305771828</v>
      </c>
    </row>
    <row r="50" spans="1:8" x14ac:dyDescent="0.2">
      <c r="A50" t="s">
        <v>4</v>
      </c>
      <c r="B50" t="s">
        <v>26</v>
      </c>
      <c r="C50" s="1">
        <v>0.436</v>
      </c>
      <c r="D50" s="1">
        <v>0.308</v>
      </c>
      <c r="E50" s="1">
        <v>0.27800000000000002</v>
      </c>
      <c r="F50" s="1">
        <v>1.6480000000000001</v>
      </c>
      <c r="G50" s="1">
        <v>1.6479999739676714</v>
      </c>
      <c r="H50" s="1">
        <v>3.0659999325871468</v>
      </c>
    </row>
    <row r="51" spans="1:8" x14ac:dyDescent="0.2">
      <c r="A51" t="s">
        <v>4</v>
      </c>
      <c r="B51" t="s">
        <v>27</v>
      </c>
      <c r="C51" s="1">
        <v>7.4290000000000003</v>
      </c>
      <c r="D51" s="1">
        <v>4.4319999999999995</v>
      </c>
      <c r="E51" s="1">
        <v>10.683</v>
      </c>
      <c r="F51" s="1">
        <v>43.571999999999996</v>
      </c>
      <c r="G51" s="1">
        <v>43.571996465325356</v>
      </c>
      <c r="H51" s="1">
        <v>67.631999954581261</v>
      </c>
    </row>
    <row r="52" spans="1:8" x14ac:dyDescent="0.2">
      <c r="A52" t="s">
        <v>4</v>
      </c>
      <c r="B52" t="s">
        <v>28</v>
      </c>
      <c r="C52" s="1">
        <v>21.625999999999998</v>
      </c>
      <c r="D52" s="1">
        <v>21.822000000000003</v>
      </c>
      <c r="E52" s="1">
        <v>21.867999999999999</v>
      </c>
      <c r="F52" s="1">
        <v>288.05700000000002</v>
      </c>
      <c r="G52" s="1">
        <v>288.05700114369392</v>
      </c>
      <c r="H52" s="1">
        <v>195.94799914956093</v>
      </c>
    </row>
    <row r="53" spans="1:8" x14ac:dyDescent="0.2">
      <c r="A53" t="s">
        <v>4</v>
      </c>
      <c r="B53" t="s">
        <v>29</v>
      </c>
      <c r="C53" s="1">
        <v>162.17700242996216</v>
      </c>
      <c r="D53" s="1">
        <v>145.47600078582764</v>
      </c>
      <c r="E53" s="1">
        <v>150.36400139331818</v>
      </c>
      <c r="F53" s="1">
        <v>1338.5779933929443</v>
      </c>
      <c r="G53" s="1">
        <v>1338.5779342651367</v>
      </c>
      <c r="H53" s="1">
        <v>1374.0510063171387</v>
      </c>
    </row>
    <row r="54" spans="1:8" x14ac:dyDescent="0.2">
      <c r="A54" t="s">
        <v>5</v>
      </c>
      <c r="B54" t="s">
        <v>17</v>
      </c>
      <c r="C54" s="1">
        <v>0.19499999999999998</v>
      </c>
      <c r="D54" s="1">
        <v>0.17399999999999999</v>
      </c>
      <c r="E54" s="1">
        <v>0.154</v>
      </c>
      <c r="F54" s="1">
        <v>0.74400000000000011</v>
      </c>
      <c r="G54" s="1">
        <v>0.74399998458102345</v>
      </c>
      <c r="H54" s="1">
        <v>1.5689999759197235</v>
      </c>
    </row>
    <row r="55" spans="1:8" x14ac:dyDescent="0.2">
      <c r="A55" t="s">
        <v>5</v>
      </c>
      <c r="B55" t="s">
        <v>18</v>
      </c>
      <c r="C55" s="1">
        <v>0</v>
      </c>
      <c r="D55" s="1">
        <v>0</v>
      </c>
      <c r="E55" s="1">
        <v>0</v>
      </c>
      <c r="F55" s="1">
        <v>0</v>
      </c>
      <c r="G55" s="1">
        <v>0</v>
      </c>
      <c r="H55" s="1">
        <v>0</v>
      </c>
    </row>
    <row r="56" spans="1:8" x14ac:dyDescent="0.2">
      <c r="A56" t="s">
        <v>5</v>
      </c>
      <c r="B56" t="s">
        <v>19</v>
      </c>
      <c r="C56" s="1">
        <v>0</v>
      </c>
      <c r="D56" s="1">
        <v>0</v>
      </c>
      <c r="E56" s="1">
        <v>0</v>
      </c>
      <c r="F56" s="1">
        <v>0</v>
      </c>
      <c r="G56" s="1">
        <v>0</v>
      </c>
      <c r="H56" s="1">
        <v>0</v>
      </c>
    </row>
    <row r="57" spans="1:8" x14ac:dyDescent="0.2">
      <c r="A57" t="s">
        <v>5</v>
      </c>
      <c r="B57" t="s">
        <v>20</v>
      </c>
      <c r="C57" s="1">
        <v>3.1000000000000003E-2</v>
      </c>
      <c r="D57" s="1">
        <v>9.6000000000000016E-2</v>
      </c>
      <c r="E57" s="1">
        <v>8.7000000000000008E-2</v>
      </c>
      <c r="F57" s="1">
        <v>0.48499999999999999</v>
      </c>
      <c r="G57" s="1">
        <v>0.48500004038214684</v>
      </c>
      <c r="H57" s="1">
        <v>0.64200001675635576</v>
      </c>
    </row>
    <row r="58" spans="1:8" x14ac:dyDescent="0.2">
      <c r="A58" t="s">
        <v>5</v>
      </c>
      <c r="B58" t="s">
        <v>21</v>
      </c>
      <c r="C58" s="1">
        <v>0.38000000000000006</v>
      </c>
      <c r="D58" s="1">
        <v>0.23600000000000002</v>
      </c>
      <c r="E58" s="1">
        <v>0.30600000000000005</v>
      </c>
      <c r="F58" s="1">
        <v>1.3410000000000002</v>
      </c>
      <c r="G58" s="1">
        <v>1.3410000144504011</v>
      </c>
      <c r="H58" s="1">
        <v>2.7660000082105398</v>
      </c>
    </row>
    <row r="59" spans="1:8" x14ac:dyDescent="0.2">
      <c r="A59" t="s">
        <v>5</v>
      </c>
      <c r="B59" t="s">
        <v>22</v>
      </c>
      <c r="C59" s="1">
        <v>7.8880262567215924</v>
      </c>
      <c r="D59" s="1">
        <v>6.8589999999999929</v>
      </c>
      <c r="E59" s="1">
        <v>6.4739999999999931</v>
      </c>
      <c r="F59" s="1">
        <v>42.262000000000029</v>
      </c>
      <c r="G59" s="1">
        <v>42.262002838309854</v>
      </c>
      <c r="H59" s="1">
        <v>63.663078531622887</v>
      </c>
    </row>
    <row r="60" spans="1:8" x14ac:dyDescent="0.2">
      <c r="A60" t="s">
        <v>5</v>
      </c>
      <c r="B60" t="s">
        <v>23</v>
      </c>
      <c r="C60" s="1">
        <v>6.7349999999999985</v>
      </c>
      <c r="D60" s="1">
        <v>6.38</v>
      </c>
      <c r="E60" s="1">
        <v>8.4980000000000011</v>
      </c>
      <c r="F60" s="1">
        <v>75.988999999999976</v>
      </c>
      <c r="G60" s="1">
        <v>75.988995619118214</v>
      </c>
      <c r="H60" s="1">
        <v>64.839000177569687</v>
      </c>
    </row>
    <row r="61" spans="1:8" x14ac:dyDescent="0.2">
      <c r="A61" t="s">
        <v>5</v>
      </c>
      <c r="B61" t="s">
        <v>24</v>
      </c>
      <c r="C61" s="1">
        <v>3.5991147061695443</v>
      </c>
      <c r="D61" s="1">
        <v>3.9839999999999973</v>
      </c>
      <c r="E61" s="1">
        <v>3.8819999999999961</v>
      </c>
      <c r="F61" s="1">
        <v>23.187000000000008</v>
      </c>
      <c r="G61" s="1">
        <v>23.187000255100429</v>
      </c>
      <c r="H61" s="1">
        <v>34.395343894604594</v>
      </c>
    </row>
    <row r="62" spans="1:8" x14ac:dyDescent="0.2">
      <c r="A62" t="s">
        <v>5</v>
      </c>
      <c r="B62" t="s">
        <v>25</v>
      </c>
      <c r="C62" s="1">
        <v>0.37500000000000006</v>
      </c>
      <c r="D62" s="1">
        <v>0.31900000000000001</v>
      </c>
      <c r="E62" s="1">
        <v>0.30000000000000004</v>
      </c>
      <c r="F62" s="1">
        <v>2.0290000000000004</v>
      </c>
      <c r="G62" s="1">
        <v>2.029000143520534</v>
      </c>
      <c r="H62" s="1">
        <v>2.9820000608451664</v>
      </c>
    </row>
    <row r="63" spans="1:8" x14ac:dyDescent="0.2">
      <c r="A63" t="s">
        <v>5</v>
      </c>
      <c r="B63" t="s">
        <v>26</v>
      </c>
      <c r="C63" s="1">
        <v>0</v>
      </c>
      <c r="D63" s="1">
        <v>0</v>
      </c>
      <c r="E63" s="1">
        <v>0</v>
      </c>
      <c r="F63" s="1">
        <v>0</v>
      </c>
      <c r="G63" s="1">
        <v>0</v>
      </c>
      <c r="H63" s="1">
        <v>0</v>
      </c>
    </row>
    <row r="64" spans="1:8" x14ac:dyDescent="0.2">
      <c r="A64" t="s">
        <v>5</v>
      </c>
      <c r="B64" t="s">
        <v>27</v>
      </c>
      <c r="C64" s="1">
        <v>8.5829225281738921</v>
      </c>
      <c r="D64" s="1">
        <v>5.888999999999994</v>
      </c>
      <c r="E64" s="1">
        <v>6.4139999999999953</v>
      </c>
      <c r="F64" s="1">
        <v>37.257999999999988</v>
      </c>
      <c r="G64" s="1">
        <v>37.257996942847967</v>
      </c>
      <c r="H64" s="1">
        <v>62.657767485827208</v>
      </c>
    </row>
    <row r="65" spans="1:8" x14ac:dyDescent="0.2">
      <c r="A65" t="s">
        <v>5</v>
      </c>
      <c r="B65" t="s">
        <v>28</v>
      </c>
      <c r="C65" s="1">
        <v>8.3607363305551115</v>
      </c>
      <c r="D65" s="1">
        <v>5.7129999999999974</v>
      </c>
      <c r="E65" s="1">
        <v>5.8999999999999968</v>
      </c>
      <c r="F65" s="1">
        <v>48.941999999999972</v>
      </c>
      <c r="G65" s="1">
        <v>48.942002842202783</v>
      </c>
      <c r="H65" s="1">
        <v>59.921208602841944</v>
      </c>
    </row>
    <row r="66" spans="1:8" x14ac:dyDescent="0.2">
      <c r="A66" t="s">
        <v>5</v>
      </c>
      <c r="B66" t="s">
        <v>29</v>
      </c>
      <c r="C66" s="1">
        <v>36.146799923852086</v>
      </c>
      <c r="D66" s="1">
        <v>29.650000123307109</v>
      </c>
      <c r="E66" s="1">
        <v>32.014999930281192</v>
      </c>
      <c r="F66" s="1">
        <v>232.23700019344687</v>
      </c>
      <c r="G66" s="1">
        <v>232.23700243607163</v>
      </c>
      <c r="H66" s="1">
        <v>293.43539968878031</v>
      </c>
    </row>
    <row r="67" spans="1:8" x14ac:dyDescent="0.2">
      <c r="A67" t="s">
        <v>6</v>
      </c>
      <c r="B67" t="s">
        <v>17</v>
      </c>
      <c r="C67" s="1">
        <v>64.100999999999999</v>
      </c>
      <c r="D67" s="1">
        <v>75.707999999999984</v>
      </c>
      <c r="E67" s="1">
        <v>92.327999999999975</v>
      </c>
      <c r="F67" s="1">
        <v>492.83099999999996</v>
      </c>
      <c r="G67" s="1">
        <v>492.83097333461046</v>
      </c>
      <c r="H67" s="1">
        <v>696.41099251061678</v>
      </c>
    </row>
    <row r="68" spans="1:8" x14ac:dyDescent="0.2">
      <c r="A68" t="s">
        <v>6</v>
      </c>
      <c r="B68" t="s">
        <v>18</v>
      </c>
      <c r="C68" s="1">
        <v>9.3930000000000007</v>
      </c>
      <c r="D68" s="1">
        <v>10.690999999999997</v>
      </c>
      <c r="E68" s="1">
        <v>11.509</v>
      </c>
      <c r="F68" s="1">
        <v>80.613999999999976</v>
      </c>
      <c r="G68" s="1">
        <v>80.613992791622877</v>
      </c>
      <c r="H68" s="1">
        <v>94.778999671339989</v>
      </c>
    </row>
    <row r="69" spans="1:8" x14ac:dyDescent="0.2">
      <c r="A69" t="s">
        <v>6</v>
      </c>
      <c r="B69" t="s">
        <v>19</v>
      </c>
      <c r="C69" s="1">
        <v>3.1269999999999984</v>
      </c>
      <c r="D69" s="1">
        <v>3.4419999999999993</v>
      </c>
      <c r="E69" s="1">
        <v>2.9850000000000003</v>
      </c>
      <c r="F69" s="1">
        <v>74.174999999999997</v>
      </c>
      <c r="G69" s="1">
        <v>74.175004778429866</v>
      </c>
      <c r="H69" s="1">
        <v>28.662000232376158</v>
      </c>
    </row>
    <row r="70" spans="1:8" x14ac:dyDescent="0.2">
      <c r="A70" t="s">
        <v>6</v>
      </c>
      <c r="B70" t="s">
        <v>20</v>
      </c>
      <c r="C70" s="1">
        <v>3.6879999999999988</v>
      </c>
      <c r="D70" s="1">
        <v>2.081</v>
      </c>
      <c r="E70" s="1">
        <v>2.0869999999999993</v>
      </c>
      <c r="F70" s="1">
        <v>13.378</v>
      </c>
      <c r="G70" s="1">
        <v>13.378000723198056</v>
      </c>
      <c r="H70" s="1">
        <v>23.568000258412212</v>
      </c>
    </row>
    <row r="71" spans="1:8" x14ac:dyDescent="0.2">
      <c r="A71" t="s">
        <v>6</v>
      </c>
      <c r="B71" t="s">
        <v>21</v>
      </c>
      <c r="C71" s="1">
        <v>1.2320000000000002</v>
      </c>
      <c r="D71" s="1">
        <v>0.75600000000000012</v>
      </c>
      <c r="E71" s="1">
        <v>3.4849999999999999</v>
      </c>
      <c r="F71" s="1">
        <v>26.561999999999998</v>
      </c>
      <c r="G71" s="1">
        <v>26.562000402947888</v>
      </c>
      <c r="H71" s="1">
        <v>16.418999632820487</v>
      </c>
    </row>
    <row r="72" spans="1:8" x14ac:dyDescent="0.2">
      <c r="A72" t="s">
        <v>6</v>
      </c>
      <c r="B72" t="s">
        <v>22</v>
      </c>
      <c r="C72" s="1">
        <v>8.4689999999999976</v>
      </c>
      <c r="D72" s="1">
        <v>8.0330000000000013</v>
      </c>
      <c r="E72" s="1">
        <v>7.9519999999999982</v>
      </c>
      <c r="F72" s="1">
        <v>44.296000000000006</v>
      </c>
      <c r="G72" s="1">
        <v>44.296000147471204</v>
      </c>
      <c r="H72" s="1">
        <v>73.362000028602779</v>
      </c>
    </row>
    <row r="73" spans="1:8" x14ac:dyDescent="0.2">
      <c r="A73" t="s">
        <v>6</v>
      </c>
      <c r="B73" t="s">
        <v>23</v>
      </c>
      <c r="C73" s="1">
        <v>5.6259999999999994</v>
      </c>
      <c r="D73" s="1">
        <v>5.1550000000000002</v>
      </c>
      <c r="E73" s="1">
        <v>5.6849999999999996</v>
      </c>
      <c r="F73" s="1">
        <v>38.942999999999991</v>
      </c>
      <c r="G73" s="1">
        <v>38.943000698462129</v>
      </c>
      <c r="H73" s="1">
        <v>49.398000292479992</v>
      </c>
    </row>
    <row r="74" spans="1:8" x14ac:dyDescent="0.2">
      <c r="A74" t="s">
        <v>6</v>
      </c>
      <c r="B74" t="s">
        <v>24</v>
      </c>
      <c r="C74" s="1">
        <v>11.114999999999997</v>
      </c>
      <c r="D74" s="1">
        <v>9.7810000000000024</v>
      </c>
      <c r="E74" s="1">
        <v>8.9360000000000035</v>
      </c>
      <c r="F74" s="1">
        <v>52.984000000000037</v>
      </c>
      <c r="G74" s="1">
        <v>52.984000725671649</v>
      </c>
      <c r="H74" s="1">
        <v>89.49600013718009</v>
      </c>
    </row>
    <row r="75" spans="1:8" x14ac:dyDescent="0.2">
      <c r="A75" t="s">
        <v>6</v>
      </c>
      <c r="B75" t="s">
        <v>25</v>
      </c>
      <c r="C75" s="1">
        <v>0.85500000000000009</v>
      </c>
      <c r="D75" s="1">
        <v>0.69000000000000006</v>
      </c>
      <c r="E75" s="1">
        <v>0.56800000000000006</v>
      </c>
      <c r="F75" s="1">
        <v>6.8079999999999998</v>
      </c>
      <c r="G75" s="1">
        <v>6.8079998097382486</v>
      </c>
      <c r="H75" s="1">
        <v>6.3389998180791736</v>
      </c>
    </row>
    <row r="76" spans="1:8" x14ac:dyDescent="0.2">
      <c r="A76" t="s">
        <v>6</v>
      </c>
      <c r="B76" t="s">
        <v>26</v>
      </c>
      <c r="C76" s="1">
        <v>0.122</v>
      </c>
      <c r="D76" s="1">
        <v>0.192</v>
      </c>
      <c r="E76" s="1">
        <v>0.128</v>
      </c>
      <c r="F76" s="1">
        <v>0.53900000000000003</v>
      </c>
      <c r="G76" s="1">
        <v>0.53899996541440487</v>
      </c>
      <c r="H76" s="1">
        <v>1.326000043656677</v>
      </c>
    </row>
    <row r="77" spans="1:8" x14ac:dyDescent="0.2">
      <c r="A77" t="s">
        <v>6</v>
      </c>
      <c r="B77" t="s">
        <v>27</v>
      </c>
      <c r="C77" s="1">
        <v>9.1889999999999983</v>
      </c>
      <c r="D77" s="1">
        <v>7.6629999999999994</v>
      </c>
      <c r="E77" s="1">
        <v>6.5489999999999977</v>
      </c>
      <c r="F77" s="1">
        <v>57.246000000000002</v>
      </c>
      <c r="G77" s="1">
        <v>57.246001252904534</v>
      </c>
      <c r="H77" s="1">
        <v>70.202999357134104</v>
      </c>
    </row>
    <row r="78" spans="1:8" x14ac:dyDescent="0.2">
      <c r="A78" t="s">
        <v>6</v>
      </c>
      <c r="B78" t="s">
        <v>28</v>
      </c>
      <c r="C78" s="1">
        <v>40.414999999999992</v>
      </c>
      <c r="D78" s="1">
        <v>27.199000000000005</v>
      </c>
      <c r="E78" s="1">
        <v>22.471999999999998</v>
      </c>
      <c r="F78" s="1">
        <v>191.17200000000003</v>
      </c>
      <c r="G78" s="1">
        <v>191.17200265079737</v>
      </c>
      <c r="H78" s="1">
        <v>270.25799833983183</v>
      </c>
    </row>
    <row r="79" spans="1:8" x14ac:dyDescent="0.2">
      <c r="A79" t="s">
        <v>6</v>
      </c>
      <c r="B79" t="s">
        <v>29</v>
      </c>
      <c r="C79" s="1">
        <v>157.33200122602284</v>
      </c>
      <c r="D79" s="1">
        <v>151.39099929109216</v>
      </c>
      <c r="E79" s="1">
        <v>164.68399817310274</v>
      </c>
      <c r="F79" s="1">
        <v>1079.5480045378208</v>
      </c>
      <c r="G79" s="1">
        <v>1079.5479801595211</v>
      </c>
      <c r="H79" s="1">
        <v>1420.2209904193878</v>
      </c>
    </row>
    <row r="80" spans="1:8" x14ac:dyDescent="0.2">
      <c r="A80" t="s">
        <v>7</v>
      </c>
      <c r="B80" t="s">
        <v>17</v>
      </c>
      <c r="C80" s="1">
        <v>16.986000000000001</v>
      </c>
      <c r="D80" s="1">
        <v>16.085999999999999</v>
      </c>
      <c r="E80" s="1">
        <v>16.152000000000001</v>
      </c>
      <c r="F80" s="1">
        <v>123.82</v>
      </c>
      <c r="G80" s="1">
        <v>115.87718049436808</v>
      </c>
      <c r="H80" s="1">
        <v>147.67199721932411</v>
      </c>
    </row>
    <row r="81" spans="1:8" x14ac:dyDescent="0.2">
      <c r="A81" t="s">
        <v>7</v>
      </c>
      <c r="B81" t="s">
        <v>18</v>
      </c>
      <c r="C81" s="1">
        <v>4.4050000000000002</v>
      </c>
      <c r="D81" s="1">
        <v>3.7360000000000002</v>
      </c>
      <c r="E81" s="1">
        <v>4.1150000000000002</v>
      </c>
      <c r="F81" s="1">
        <v>20.395000000000003</v>
      </c>
      <c r="G81" s="1">
        <v>52.414123877882957</v>
      </c>
      <c r="H81" s="1">
        <v>36.768000364303589</v>
      </c>
    </row>
    <row r="82" spans="1:8" x14ac:dyDescent="0.2">
      <c r="A82" t="s">
        <v>7</v>
      </c>
      <c r="B82" t="s">
        <v>19</v>
      </c>
      <c r="C82" s="1">
        <v>1.1970000000000001</v>
      </c>
      <c r="D82" s="1">
        <v>1.1890000000000001</v>
      </c>
      <c r="E82" s="1">
        <v>1.1920000000000002</v>
      </c>
      <c r="F82" s="1">
        <v>25.773</v>
      </c>
      <c r="G82" s="1">
        <v>26.087171597406268</v>
      </c>
      <c r="H82" s="1">
        <v>10.734000029973686</v>
      </c>
    </row>
    <row r="83" spans="1:8" x14ac:dyDescent="0.2">
      <c r="A83" t="s">
        <v>7</v>
      </c>
      <c r="B83" t="s">
        <v>20</v>
      </c>
      <c r="C83" s="1">
        <v>0.29600000000000004</v>
      </c>
      <c r="D83" s="1">
        <v>0.67100000000000004</v>
      </c>
      <c r="E83" s="1">
        <v>0.68599999999999994</v>
      </c>
      <c r="F83" s="1">
        <v>4.6420000000000012</v>
      </c>
      <c r="G83" s="1">
        <v>3.819719148799777</v>
      </c>
      <c r="H83" s="1">
        <v>4.958999945782125</v>
      </c>
    </row>
    <row r="84" spans="1:8" x14ac:dyDescent="0.2">
      <c r="A84" t="s">
        <v>7</v>
      </c>
      <c r="B84" t="s">
        <v>21</v>
      </c>
      <c r="C84" s="1">
        <v>0.10200000000000001</v>
      </c>
      <c r="D84" s="1">
        <v>5.7000000000000009E-2</v>
      </c>
      <c r="E84" s="1">
        <v>5.7000000000000009E-2</v>
      </c>
      <c r="F84" s="1">
        <v>5.2010000000000005</v>
      </c>
      <c r="G84" s="1">
        <v>5.2010001502931118</v>
      </c>
      <c r="H84" s="1">
        <v>0.64800001680850983</v>
      </c>
    </row>
    <row r="85" spans="1:8" x14ac:dyDescent="0.2">
      <c r="A85" t="s">
        <v>7</v>
      </c>
      <c r="B85" t="s">
        <v>22</v>
      </c>
      <c r="C85" s="1">
        <v>1.5490262567215938</v>
      </c>
      <c r="D85" s="1">
        <v>1.3929999999999996</v>
      </c>
      <c r="E85" s="1">
        <v>1.1979999999999997</v>
      </c>
      <c r="F85" s="1">
        <v>7.7030000000000012</v>
      </c>
      <c r="G85" s="1">
        <v>8.0153995978180319</v>
      </c>
      <c r="H85" s="1">
        <v>12.420078792609274</v>
      </c>
    </row>
    <row r="86" spans="1:8" x14ac:dyDescent="0.2">
      <c r="A86" t="s">
        <v>7</v>
      </c>
      <c r="B86" t="s">
        <v>23</v>
      </c>
      <c r="C86" s="1">
        <v>1.9950000000000001</v>
      </c>
      <c r="D86" s="1">
        <v>1.623</v>
      </c>
      <c r="E86" s="1">
        <v>2.1009999999999995</v>
      </c>
      <c r="F86" s="1">
        <v>19.770999999999997</v>
      </c>
      <c r="G86" s="1">
        <v>18.734204735606909</v>
      </c>
      <c r="H86" s="1">
        <v>17.156999928876758</v>
      </c>
    </row>
    <row r="87" spans="1:8" x14ac:dyDescent="0.2">
      <c r="A87" t="s">
        <v>7</v>
      </c>
      <c r="B87" t="s">
        <v>24</v>
      </c>
      <c r="C87" s="1">
        <v>3.1011147061695472</v>
      </c>
      <c r="D87" s="1">
        <v>2.9359999999999991</v>
      </c>
      <c r="E87" s="1">
        <v>3.0239999999999991</v>
      </c>
      <c r="F87" s="1">
        <v>14.349999999999998</v>
      </c>
      <c r="G87" s="1">
        <v>15.149532103911042</v>
      </c>
      <c r="H87" s="1">
        <v>27.183344069868326</v>
      </c>
    </row>
    <row r="88" spans="1:8" x14ac:dyDescent="0.2">
      <c r="A88" t="s">
        <v>7</v>
      </c>
      <c r="B88" t="s">
        <v>25</v>
      </c>
      <c r="C88" s="1">
        <v>0.24900000000000003</v>
      </c>
      <c r="D88" s="1">
        <v>0.24300000000000005</v>
      </c>
      <c r="E88" s="1">
        <v>0.253</v>
      </c>
      <c r="F88" s="1">
        <v>0.82600000000000007</v>
      </c>
      <c r="G88" s="1">
        <v>2.2504092445597053</v>
      </c>
      <c r="H88" s="1">
        <v>2.2349999751895666</v>
      </c>
    </row>
    <row r="89" spans="1:8" x14ac:dyDescent="0.2">
      <c r="A89" t="s">
        <v>7</v>
      </c>
      <c r="B89" t="s">
        <v>26</v>
      </c>
      <c r="C89" s="1">
        <v>0</v>
      </c>
      <c r="D89" s="1">
        <v>0</v>
      </c>
      <c r="E89" s="1">
        <v>0</v>
      </c>
      <c r="F89" s="1">
        <v>0</v>
      </c>
      <c r="G89" s="1">
        <v>0</v>
      </c>
      <c r="H89" s="1">
        <v>0</v>
      </c>
    </row>
    <row r="90" spans="1:8" x14ac:dyDescent="0.2">
      <c r="A90" t="s">
        <v>7</v>
      </c>
      <c r="B90" t="s">
        <v>27</v>
      </c>
      <c r="C90" s="1">
        <v>5.4279225281738919</v>
      </c>
      <c r="D90" s="1">
        <v>2.6619999999999995</v>
      </c>
      <c r="E90" s="1">
        <v>2.629999999999999</v>
      </c>
      <c r="F90" s="1">
        <v>19.760999999999999</v>
      </c>
      <c r="G90" s="1">
        <v>21.038649789988995</v>
      </c>
      <c r="H90" s="1">
        <v>32.15976744145155</v>
      </c>
    </row>
    <row r="91" spans="1:8" x14ac:dyDescent="0.2">
      <c r="A91" t="s">
        <v>7</v>
      </c>
      <c r="B91" t="s">
        <v>28</v>
      </c>
      <c r="C91" s="1">
        <v>10.973736330555123</v>
      </c>
      <c r="D91" s="1">
        <v>7.9369999999999976</v>
      </c>
      <c r="E91" s="1">
        <v>7.498999999999997</v>
      </c>
      <c r="F91" s="1">
        <v>84.873000000000019</v>
      </c>
      <c r="G91" s="1">
        <v>77.648052228614688</v>
      </c>
      <c r="H91" s="1">
        <v>79.229209902696311</v>
      </c>
    </row>
    <row r="92" spans="1:8" x14ac:dyDescent="0.2">
      <c r="A92" t="s">
        <v>7</v>
      </c>
      <c r="B92" t="s">
        <v>29</v>
      </c>
      <c r="C92" s="1">
        <v>46.28179975785315</v>
      </c>
      <c r="D92" s="1">
        <v>38.533000491559505</v>
      </c>
      <c r="E92" s="1">
        <v>38.907000873237848</v>
      </c>
      <c r="F92" s="1">
        <v>327.11499865353107</v>
      </c>
      <c r="G92" s="1">
        <v>346.23543390631676</v>
      </c>
      <c r="H92" s="1">
        <v>371.1653877645731</v>
      </c>
    </row>
    <row r="93" spans="1:8" x14ac:dyDescent="0.2">
      <c r="A93" t="s">
        <v>8</v>
      </c>
      <c r="B93" t="s">
        <v>17</v>
      </c>
      <c r="C93" s="1">
        <v>24.543999999999997</v>
      </c>
      <c r="D93" s="1">
        <v>30.428000000000001</v>
      </c>
      <c r="E93" s="1">
        <v>31.536000000000005</v>
      </c>
      <c r="F93" s="1">
        <v>201.53399999999999</v>
      </c>
      <c r="G93" s="1">
        <v>208.49884271016344</v>
      </c>
      <c r="H93" s="1">
        <v>259.52400248870254</v>
      </c>
    </row>
    <row r="94" spans="1:8" x14ac:dyDescent="0.2">
      <c r="A94" t="s">
        <v>8</v>
      </c>
      <c r="B94" t="s">
        <v>18</v>
      </c>
      <c r="C94" s="1">
        <v>1.5109999999999999</v>
      </c>
      <c r="D94" s="1">
        <v>1.7210000000000001</v>
      </c>
      <c r="E94" s="1">
        <v>2.6959999999999997</v>
      </c>
      <c r="F94" s="1">
        <v>29.328999999999997</v>
      </c>
      <c r="G94" s="1">
        <v>21.308831840753555</v>
      </c>
      <c r="H94" s="1">
        <v>17.784000217914581</v>
      </c>
    </row>
    <row r="95" spans="1:8" x14ac:dyDescent="0.2">
      <c r="A95" t="s">
        <v>8</v>
      </c>
      <c r="B95" t="s">
        <v>19</v>
      </c>
      <c r="C95" s="1">
        <v>0.253</v>
      </c>
      <c r="D95" s="1">
        <v>0.7430000000000001</v>
      </c>
      <c r="E95" s="1">
        <v>1.1339999999999999</v>
      </c>
      <c r="F95" s="1">
        <v>17.852000000000004</v>
      </c>
      <c r="G95" s="1">
        <v>15.331049576401711</v>
      </c>
      <c r="H95" s="1">
        <v>6.3900000527501106</v>
      </c>
    </row>
    <row r="96" spans="1:8" x14ac:dyDescent="0.2">
      <c r="A96" t="s">
        <v>8</v>
      </c>
      <c r="B96" t="s">
        <v>20</v>
      </c>
      <c r="C96" s="1">
        <v>0.24700000000000003</v>
      </c>
      <c r="D96" s="1">
        <v>0.28700000000000003</v>
      </c>
      <c r="E96" s="1">
        <v>0.26100000000000001</v>
      </c>
      <c r="F96" s="1">
        <v>3.5179999999999998</v>
      </c>
      <c r="G96" s="1">
        <v>1.5401926292106509</v>
      </c>
      <c r="H96" s="1">
        <v>2.3849999327212572</v>
      </c>
    </row>
    <row r="97" spans="1:8" x14ac:dyDescent="0.2">
      <c r="A97" t="s">
        <v>8</v>
      </c>
      <c r="B97" t="s">
        <v>21</v>
      </c>
      <c r="C97" s="1">
        <v>0.316</v>
      </c>
      <c r="D97" s="1">
        <v>0.25700000000000001</v>
      </c>
      <c r="E97" s="1">
        <v>0.309</v>
      </c>
      <c r="F97" s="1">
        <v>2.0310000000000001</v>
      </c>
      <c r="G97" s="1">
        <v>2.0309999729506671</v>
      </c>
      <c r="H97" s="1">
        <v>2.6460000053048134</v>
      </c>
    </row>
    <row r="98" spans="1:8" x14ac:dyDescent="0.2">
      <c r="A98" t="s">
        <v>8</v>
      </c>
      <c r="B98" t="s">
        <v>22</v>
      </c>
      <c r="C98" s="1">
        <v>2.7950000000000004</v>
      </c>
      <c r="D98" s="1">
        <v>2.4119999999999999</v>
      </c>
      <c r="E98" s="1">
        <v>2.0989999999999998</v>
      </c>
      <c r="F98" s="1">
        <v>14.083</v>
      </c>
      <c r="G98" s="1">
        <v>14.079104042612016</v>
      </c>
      <c r="H98" s="1">
        <v>21.917999953962862</v>
      </c>
    </row>
    <row r="99" spans="1:8" x14ac:dyDescent="0.2">
      <c r="A99" t="s">
        <v>8</v>
      </c>
      <c r="B99" t="s">
        <v>23</v>
      </c>
      <c r="C99" s="1">
        <v>0.97800000000000009</v>
      </c>
      <c r="D99" s="1">
        <v>1.042</v>
      </c>
      <c r="E99" s="1">
        <v>1.5</v>
      </c>
      <c r="F99" s="1">
        <v>12.790000000000003</v>
      </c>
      <c r="G99" s="1">
        <v>11.668882862664759</v>
      </c>
      <c r="H99" s="1">
        <v>10.559999962337315</v>
      </c>
    </row>
    <row r="100" spans="1:8" x14ac:dyDescent="0.2">
      <c r="A100" t="s">
        <v>8</v>
      </c>
      <c r="B100" t="s">
        <v>24</v>
      </c>
      <c r="C100" s="1">
        <v>3.8629999999999991</v>
      </c>
      <c r="D100" s="1">
        <v>3.24</v>
      </c>
      <c r="E100" s="1">
        <v>2.9429999999999996</v>
      </c>
      <c r="F100" s="1">
        <v>17.538999999999994</v>
      </c>
      <c r="G100" s="1">
        <v>17.066611248068511</v>
      </c>
      <c r="H100" s="1">
        <v>30.137999852653593</v>
      </c>
    </row>
    <row r="101" spans="1:8" x14ac:dyDescent="0.2">
      <c r="A101" t="s">
        <v>8</v>
      </c>
      <c r="B101" t="s">
        <v>25</v>
      </c>
      <c r="C101" s="1">
        <v>6.7000000000000004E-2</v>
      </c>
      <c r="D101" s="1">
        <v>3.2000000000000001E-2</v>
      </c>
      <c r="E101" s="1">
        <v>0.16</v>
      </c>
      <c r="F101" s="1">
        <v>0.51500000000000001</v>
      </c>
      <c r="G101" s="1">
        <v>0.64617416635155678</v>
      </c>
      <c r="H101" s="1">
        <v>0.77699997834861279</v>
      </c>
    </row>
    <row r="102" spans="1:8" x14ac:dyDescent="0.2">
      <c r="A102" t="s">
        <v>8</v>
      </c>
      <c r="B102" t="s">
        <v>26</v>
      </c>
      <c r="C102" s="1">
        <v>9.5000000000000001E-2</v>
      </c>
      <c r="D102" s="1">
        <v>6.6000000000000003E-2</v>
      </c>
      <c r="E102" s="1">
        <v>6.7000000000000004E-2</v>
      </c>
      <c r="F102" s="1">
        <v>0.35099999999999998</v>
      </c>
      <c r="G102" s="1">
        <v>0.36765556503087282</v>
      </c>
      <c r="H102" s="1">
        <v>0.68399998918175697</v>
      </c>
    </row>
    <row r="103" spans="1:8" x14ac:dyDescent="0.2">
      <c r="A103" t="s">
        <v>8</v>
      </c>
      <c r="B103" t="s">
        <v>27</v>
      </c>
      <c r="C103" s="1">
        <v>4.0479999999999992</v>
      </c>
      <c r="D103" s="1">
        <v>2.2449999999999997</v>
      </c>
      <c r="E103" s="1">
        <v>1.976</v>
      </c>
      <c r="F103" s="1">
        <v>15.202</v>
      </c>
      <c r="G103" s="1">
        <v>16.311232872307301</v>
      </c>
      <c r="H103" s="1">
        <v>24.806999687105417</v>
      </c>
    </row>
    <row r="104" spans="1:8" x14ac:dyDescent="0.2">
      <c r="A104" t="s">
        <v>8</v>
      </c>
      <c r="B104" t="s">
        <v>28</v>
      </c>
      <c r="C104" s="1">
        <v>10.693999999999996</v>
      </c>
      <c r="D104" s="1">
        <v>10.771999999999998</v>
      </c>
      <c r="E104" s="1">
        <v>10.629999999999995</v>
      </c>
      <c r="F104" s="1">
        <v>99.012999999999977</v>
      </c>
      <c r="G104" s="1">
        <v>122.87571608880535</v>
      </c>
      <c r="H104" s="1">
        <v>96.288000455126166</v>
      </c>
    </row>
    <row r="105" spans="1:8" x14ac:dyDescent="0.2">
      <c r="A105" t="s">
        <v>8</v>
      </c>
      <c r="B105" t="s">
        <v>29</v>
      </c>
      <c r="C105" s="1">
        <v>49.411000477150083</v>
      </c>
      <c r="D105" s="1">
        <v>53.245000520721078</v>
      </c>
      <c r="E105" s="1">
        <v>55.310999993234873</v>
      </c>
      <c r="F105" s="1">
        <v>413.75699746608734</v>
      </c>
      <c r="G105" s="1">
        <v>431.72526884451509</v>
      </c>
      <c r="H105" s="1">
        <v>473.9010126516223</v>
      </c>
    </row>
    <row r="106" spans="1:8" x14ac:dyDescent="0.2">
      <c r="A106" t="s">
        <v>9</v>
      </c>
      <c r="B106" t="s">
        <v>17</v>
      </c>
      <c r="C106" s="1">
        <v>29.844999999999988</v>
      </c>
      <c r="D106" s="1">
        <v>37.979000000000006</v>
      </c>
      <c r="E106" s="1">
        <v>31.725999999999996</v>
      </c>
      <c r="F106" s="1">
        <v>218.54900000000001</v>
      </c>
      <c r="G106" s="1">
        <v>218.54898384213448</v>
      </c>
      <c r="H106" s="1">
        <v>298.64999854564667</v>
      </c>
    </row>
    <row r="107" spans="1:8" x14ac:dyDescent="0.2">
      <c r="A107" t="s">
        <v>9</v>
      </c>
      <c r="B107" t="s">
        <v>18</v>
      </c>
      <c r="C107" s="1">
        <v>4.3460000000000001</v>
      </c>
      <c r="D107" s="1">
        <v>4.8570000000000002</v>
      </c>
      <c r="E107" s="1">
        <v>5.1559999999999988</v>
      </c>
      <c r="F107" s="1">
        <v>45.635000000000005</v>
      </c>
      <c r="G107" s="1">
        <v>45.634996451437473</v>
      </c>
      <c r="H107" s="1">
        <v>43.076999977231026</v>
      </c>
    </row>
    <row r="108" spans="1:8" x14ac:dyDescent="0.2">
      <c r="A108" t="s">
        <v>9</v>
      </c>
      <c r="B108" t="s">
        <v>19</v>
      </c>
      <c r="C108" s="1">
        <v>2.8999999999999995</v>
      </c>
      <c r="D108" s="1">
        <v>2.3349999999999995</v>
      </c>
      <c r="E108" s="1">
        <v>2.1229999999999993</v>
      </c>
      <c r="F108" s="1">
        <v>35.74</v>
      </c>
      <c r="G108" s="1">
        <v>35.740001322701573</v>
      </c>
      <c r="H108" s="1">
        <v>22.074000146239996</v>
      </c>
    </row>
    <row r="109" spans="1:8" x14ac:dyDescent="0.2">
      <c r="A109" t="s">
        <v>9</v>
      </c>
      <c r="B109" t="s">
        <v>20</v>
      </c>
      <c r="C109" s="1">
        <v>1.075</v>
      </c>
      <c r="D109" s="1">
        <v>1.6079999999999999</v>
      </c>
      <c r="E109" s="1">
        <v>1.0099999999999998</v>
      </c>
      <c r="F109" s="1">
        <v>10.457999999999998</v>
      </c>
      <c r="G109" s="1">
        <v>10.458000558428466</v>
      </c>
      <c r="H109" s="1">
        <v>11.078999969176948</v>
      </c>
    </row>
    <row r="110" spans="1:8" x14ac:dyDescent="0.2">
      <c r="A110" t="s">
        <v>9</v>
      </c>
      <c r="B110" t="s">
        <v>21</v>
      </c>
      <c r="C110" s="1">
        <v>0.38500000000000006</v>
      </c>
      <c r="D110" s="1">
        <v>0.92100000000000015</v>
      </c>
      <c r="E110" s="1">
        <v>1.1499999999999999</v>
      </c>
      <c r="F110" s="1">
        <v>12.136000000000001</v>
      </c>
      <c r="G110" s="1">
        <v>12.136000037193298</v>
      </c>
      <c r="H110" s="1">
        <v>7.3679999709129333</v>
      </c>
    </row>
    <row r="111" spans="1:8" x14ac:dyDescent="0.2">
      <c r="A111" t="s">
        <v>9</v>
      </c>
      <c r="B111" t="s">
        <v>22</v>
      </c>
      <c r="C111" s="1">
        <v>6.9429999999999996</v>
      </c>
      <c r="D111" s="1">
        <v>8.2959999999999994</v>
      </c>
      <c r="E111" s="1">
        <v>7.9739999999999993</v>
      </c>
      <c r="F111" s="1">
        <v>77.604000000000013</v>
      </c>
      <c r="G111" s="1">
        <v>77.603995531797409</v>
      </c>
      <c r="H111" s="1">
        <v>69.638999670743942</v>
      </c>
    </row>
    <row r="112" spans="1:8" x14ac:dyDescent="0.2">
      <c r="A112" t="s">
        <v>9</v>
      </c>
      <c r="B112" t="s">
        <v>23</v>
      </c>
      <c r="C112" s="1">
        <v>3.109</v>
      </c>
      <c r="D112" s="1">
        <v>3.5630000000000006</v>
      </c>
      <c r="E112" s="1">
        <v>3.2</v>
      </c>
      <c r="F112" s="1">
        <v>25.160000000000004</v>
      </c>
      <c r="G112" s="1">
        <v>25.16000016964972</v>
      </c>
      <c r="H112" s="1">
        <v>29.615999655798078</v>
      </c>
    </row>
    <row r="113" spans="1:8" x14ac:dyDescent="0.2">
      <c r="A113" t="s">
        <v>9</v>
      </c>
      <c r="B113" t="s">
        <v>24</v>
      </c>
      <c r="C113" s="1">
        <v>15.176</v>
      </c>
      <c r="D113" s="1">
        <v>5.7369999999999992</v>
      </c>
      <c r="E113" s="1">
        <v>7.0930000000000009</v>
      </c>
      <c r="F113" s="1">
        <v>42.617000000000004</v>
      </c>
      <c r="G113" s="1">
        <v>42.617000553756952</v>
      </c>
      <c r="H113" s="1">
        <v>84.017999108880758</v>
      </c>
    </row>
    <row r="114" spans="1:8" x14ac:dyDescent="0.2">
      <c r="A114" t="s">
        <v>9</v>
      </c>
      <c r="B114" t="s">
        <v>25</v>
      </c>
      <c r="C114" s="1">
        <v>0.70000000000000007</v>
      </c>
      <c r="D114" s="1">
        <v>1.157</v>
      </c>
      <c r="E114" s="1">
        <v>0.8600000000000001</v>
      </c>
      <c r="F114" s="1">
        <v>3.8549999999999995</v>
      </c>
      <c r="G114" s="1">
        <v>3.855000008479692</v>
      </c>
      <c r="H114" s="1">
        <v>8.1510002254508436</v>
      </c>
    </row>
    <row r="115" spans="1:8" x14ac:dyDescent="0.2">
      <c r="A115" t="s">
        <v>9</v>
      </c>
      <c r="B115" t="s">
        <v>26</v>
      </c>
      <c r="C115" s="1">
        <v>0.21</v>
      </c>
      <c r="D115" s="1">
        <v>5.0999999999999997E-2</v>
      </c>
      <c r="E115" s="1">
        <v>5.0999999999999997E-2</v>
      </c>
      <c r="F115" s="1">
        <v>0.32200000000000001</v>
      </c>
      <c r="G115" s="1">
        <v>0.32199999690055847</v>
      </c>
      <c r="H115" s="1">
        <v>0.93599998950958252</v>
      </c>
    </row>
    <row r="116" spans="1:8" x14ac:dyDescent="0.2">
      <c r="A116" t="s">
        <v>9</v>
      </c>
      <c r="B116" t="s">
        <v>27</v>
      </c>
      <c r="C116" s="1">
        <v>7.6249999999999991</v>
      </c>
      <c r="D116" s="1">
        <v>5.6340000000000012</v>
      </c>
      <c r="E116" s="1">
        <v>5.78</v>
      </c>
      <c r="F116" s="1">
        <v>51.177</v>
      </c>
      <c r="G116" s="1">
        <v>51.176999062299728</v>
      </c>
      <c r="H116" s="1">
        <v>57.116999745368958</v>
      </c>
    </row>
    <row r="117" spans="1:8" x14ac:dyDescent="0.2">
      <c r="A117" t="s">
        <v>9</v>
      </c>
      <c r="B117" t="s">
        <v>28</v>
      </c>
      <c r="C117" s="1">
        <v>40.132999999999996</v>
      </c>
      <c r="D117" s="1">
        <v>31.005999999999993</v>
      </c>
      <c r="E117" s="1">
        <v>22.835000000000001</v>
      </c>
      <c r="F117" s="1">
        <v>216.702</v>
      </c>
      <c r="G117" s="1">
        <v>216.70200198888779</v>
      </c>
      <c r="H117" s="1">
        <v>281.92199897766113</v>
      </c>
    </row>
    <row r="118" spans="1:8" x14ac:dyDescent="0.2">
      <c r="A118" t="s">
        <v>9</v>
      </c>
      <c r="B118" t="s">
        <v>29</v>
      </c>
      <c r="C118" s="1">
        <v>112.44699931144714</v>
      </c>
      <c r="D118" s="1">
        <v>103.14399948716164</v>
      </c>
      <c r="E118" s="1">
        <v>88.95799994468689</v>
      </c>
      <c r="F118" s="1">
        <v>739.95499706268311</v>
      </c>
      <c r="G118" s="1">
        <v>739.9549925327301</v>
      </c>
      <c r="H118" s="1">
        <v>913.64701390266418</v>
      </c>
    </row>
    <row r="119" spans="1:8" x14ac:dyDescent="0.2">
      <c r="A119" t="s">
        <v>10</v>
      </c>
      <c r="B119" t="s">
        <v>17</v>
      </c>
      <c r="C119" s="1">
        <v>10.575999999999999</v>
      </c>
      <c r="D119" s="1">
        <v>14.025000000000002</v>
      </c>
      <c r="E119" s="1">
        <v>16.111000000000001</v>
      </c>
      <c r="F119" s="1">
        <v>97.805000000000007</v>
      </c>
      <c r="G119" s="1">
        <v>80.832577586174011</v>
      </c>
      <c r="H119" s="1">
        <v>122.13599896430969</v>
      </c>
    </row>
    <row r="120" spans="1:8" x14ac:dyDescent="0.2">
      <c r="A120" t="s">
        <v>10</v>
      </c>
      <c r="B120" t="s">
        <v>18</v>
      </c>
      <c r="C120" s="1">
        <v>1.464</v>
      </c>
      <c r="D120" s="1">
        <v>2.4049999999999998</v>
      </c>
      <c r="E120" s="1">
        <v>2.5659999999999994</v>
      </c>
      <c r="F120" s="1">
        <v>16.975000000000001</v>
      </c>
      <c r="G120" s="1">
        <v>15.380758702754974</v>
      </c>
      <c r="H120" s="1">
        <v>19.305000066757202</v>
      </c>
    </row>
    <row r="121" spans="1:8" x14ac:dyDescent="0.2">
      <c r="A121" t="s">
        <v>10</v>
      </c>
      <c r="B121" t="s">
        <v>19</v>
      </c>
      <c r="C121" s="1">
        <v>0.57300000000000006</v>
      </c>
      <c r="D121" s="1">
        <v>1.1919999999999999</v>
      </c>
      <c r="E121" s="1">
        <v>0.79700000000000004</v>
      </c>
      <c r="F121" s="1">
        <v>16.445</v>
      </c>
      <c r="G121" s="1">
        <v>13.785007685422897</v>
      </c>
      <c r="H121" s="1">
        <v>7.6860000267624855</v>
      </c>
    </row>
    <row r="122" spans="1:8" x14ac:dyDescent="0.2">
      <c r="A122" t="s">
        <v>10</v>
      </c>
      <c r="B122" t="s">
        <v>20</v>
      </c>
      <c r="C122" s="1">
        <v>0.86399999999999999</v>
      </c>
      <c r="D122" s="1">
        <v>0.48599999999999999</v>
      </c>
      <c r="E122" s="1">
        <v>0.51300000000000001</v>
      </c>
      <c r="F122" s="1">
        <v>2.08</v>
      </c>
      <c r="G122" s="1">
        <v>3.1666168870870024</v>
      </c>
      <c r="H122" s="1">
        <v>5.5890001757070422</v>
      </c>
    </row>
    <row r="123" spans="1:8" x14ac:dyDescent="0.2">
      <c r="A123" t="s">
        <v>10</v>
      </c>
      <c r="B123" t="s">
        <v>21</v>
      </c>
      <c r="C123" s="1">
        <v>7.400000000000001E-2</v>
      </c>
      <c r="D123" s="1">
        <v>0.19800000000000001</v>
      </c>
      <c r="E123" s="1">
        <v>0.36</v>
      </c>
      <c r="F123" s="1">
        <v>3.9850000000000003</v>
      </c>
      <c r="G123" s="1">
        <v>3.9849999025464058</v>
      </c>
      <c r="H123" s="1">
        <v>1.8960001040250063</v>
      </c>
    </row>
    <row r="124" spans="1:8" x14ac:dyDescent="0.2">
      <c r="A124" t="s">
        <v>10</v>
      </c>
      <c r="B124" t="s">
        <v>22</v>
      </c>
      <c r="C124" s="1">
        <v>0.3590000000000001</v>
      </c>
      <c r="D124" s="1">
        <v>0.35200000000000009</v>
      </c>
      <c r="E124" s="1">
        <v>0.30600000000000005</v>
      </c>
      <c r="F124" s="1">
        <v>2.21</v>
      </c>
      <c r="G124" s="1">
        <v>1.7994548268616199</v>
      </c>
      <c r="H124" s="1">
        <v>3.0509999766945839</v>
      </c>
    </row>
    <row r="125" spans="1:8" x14ac:dyDescent="0.2">
      <c r="A125" t="s">
        <v>10</v>
      </c>
      <c r="B125" t="s">
        <v>23</v>
      </c>
      <c r="C125" s="1">
        <v>0.94499999999999995</v>
      </c>
      <c r="D125" s="1">
        <v>0.65600000000000003</v>
      </c>
      <c r="E125" s="1">
        <v>1.44</v>
      </c>
      <c r="F125" s="1">
        <v>7.6790000000000003</v>
      </c>
      <c r="G125" s="1">
        <v>7.5361777991056442</v>
      </c>
      <c r="H125" s="1">
        <v>9.1229996979236603</v>
      </c>
    </row>
    <row r="126" spans="1:8" x14ac:dyDescent="0.2">
      <c r="A126" t="s">
        <v>10</v>
      </c>
      <c r="B126" t="s">
        <v>24</v>
      </c>
      <c r="C126" s="1">
        <v>1.5289999999999999</v>
      </c>
      <c r="D126" s="1">
        <v>1.524</v>
      </c>
      <c r="E126" s="1">
        <v>2.16</v>
      </c>
      <c r="F126" s="1">
        <v>12.084000000000001</v>
      </c>
      <c r="G126" s="1">
        <v>8.9273033700883389</v>
      </c>
      <c r="H126" s="1">
        <v>15.639000125229359</v>
      </c>
    </row>
    <row r="127" spans="1:8" x14ac:dyDescent="0.2">
      <c r="A127" t="s">
        <v>10</v>
      </c>
      <c r="B127" t="s">
        <v>25</v>
      </c>
      <c r="C127" s="1">
        <v>0.39400000000000002</v>
      </c>
      <c r="D127" s="1">
        <v>0.38800000000000001</v>
      </c>
      <c r="E127" s="1">
        <v>0.23599999999999999</v>
      </c>
      <c r="F127" s="1">
        <v>3.8729999999999998</v>
      </c>
      <c r="G127" s="1">
        <v>3.2799544043373317</v>
      </c>
      <c r="H127" s="1">
        <v>3.0539998798631132</v>
      </c>
    </row>
    <row r="128" spans="1:8" x14ac:dyDescent="0.2">
      <c r="A128" t="s">
        <v>10</v>
      </c>
      <c r="B128" t="s">
        <v>26</v>
      </c>
      <c r="C128" s="1">
        <v>0.04</v>
      </c>
      <c r="D128" s="1">
        <v>7.0000000000000001E-3</v>
      </c>
      <c r="E128" s="1">
        <v>5.0000000000000001E-3</v>
      </c>
      <c r="F128" s="1">
        <v>4.4999999999999998E-2</v>
      </c>
      <c r="G128" s="1">
        <v>6.3411757349967957E-2</v>
      </c>
      <c r="H128" s="1">
        <v>0.15599998831748962</v>
      </c>
    </row>
    <row r="129" spans="1:8" x14ac:dyDescent="0.2">
      <c r="A129" t="s">
        <v>10</v>
      </c>
      <c r="B129" t="s">
        <v>27</v>
      </c>
      <c r="C129" s="1">
        <v>0.92999999999999994</v>
      </c>
      <c r="D129" s="1">
        <v>1.4630000000000001</v>
      </c>
      <c r="E129" s="1">
        <v>1.4359999999999999</v>
      </c>
      <c r="F129" s="1">
        <v>11.587999999999999</v>
      </c>
      <c r="G129" s="1">
        <v>9.657861091196537</v>
      </c>
      <c r="H129" s="1">
        <v>11.486999750137329</v>
      </c>
    </row>
    <row r="130" spans="1:8" x14ac:dyDescent="0.2">
      <c r="A130" t="s">
        <v>10</v>
      </c>
      <c r="B130" t="s">
        <v>28</v>
      </c>
      <c r="C130" s="1">
        <v>5.7749999999999995</v>
      </c>
      <c r="D130" s="1">
        <v>5.4989999999999997</v>
      </c>
      <c r="E130" s="1">
        <v>4.6519999999999992</v>
      </c>
      <c r="F130" s="1">
        <v>41.195</v>
      </c>
      <c r="G130" s="1">
        <v>33.518538534641266</v>
      </c>
      <c r="H130" s="1">
        <v>47.777999758720398</v>
      </c>
    </row>
    <row r="131" spans="1:8" x14ac:dyDescent="0.2">
      <c r="A131" t="s">
        <v>10</v>
      </c>
      <c r="B131" t="s">
        <v>29</v>
      </c>
      <c r="C131" s="1">
        <v>23.522999942302704</v>
      </c>
      <c r="D131" s="1">
        <v>28.195000171661377</v>
      </c>
      <c r="E131" s="1">
        <v>30.581999838352203</v>
      </c>
      <c r="F131" s="1">
        <v>215.96400284767151</v>
      </c>
      <c r="G131" s="1">
        <v>181.93266677856445</v>
      </c>
      <c r="H131" s="1">
        <v>246.89999008178711</v>
      </c>
    </row>
    <row r="132" spans="1:8" x14ac:dyDescent="0.2">
      <c r="A132" t="s">
        <v>11</v>
      </c>
      <c r="B132" t="s">
        <v>17</v>
      </c>
      <c r="C132" s="1">
        <v>30.415000000000003</v>
      </c>
      <c r="D132" s="1">
        <v>41.961000000000006</v>
      </c>
      <c r="E132" s="1">
        <v>61.315000000000012</v>
      </c>
      <c r="F132" s="1">
        <v>303.78899999999999</v>
      </c>
      <c r="G132" s="1">
        <v>267.64588832855225</v>
      </c>
      <c r="H132" s="1">
        <v>401.07300734519958</v>
      </c>
    </row>
    <row r="133" spans="1:8" x14ac:dyDescent="0.2">
      <c r="A133" t="s">
        <v>11</v>
      </c>
      <c r="B133" t="s">
        <v>18</v>
      </c>
      <c r="C133" s="1">
        <v>3.7469999999999999</v>
      </c>
      <c r="D133" s="1">
        <v>3.12</v>
      </c>
      <c r="E133" s="1">
        <v>2.9070000000000005</v>
      </c>
      <c r="F133" s="1">
        <v>42.056999999999988</v>
      </c>
      <c r="G133" s="1">
        <v>24.464191531762481</v>
      </c>
      <c r="H133" s="1">
        <v>29.322000421583652</v>
      </c>
    </row>
    <row r="134" spans="1:8" x14ac:dyDescent="0.2">
      <c r="A134" t="s">
        <v>11</v>
      </c>
      <c r="B134" t="s">
        <v>19</v>
      </c>
      <c r="C134" s="1">
        <v>3.169</v>
      </c>
      <c r="D134" s="1">
        <v>2.0599999999999996</v>
      </c>
      <c r="E134" s="1">
        <v>1.774</v>
      </c>
      <c r="F134" s="1">
        <v>39.766999999999996</v>
      </c>
      <c r="G134" s="1">
        <v>31.630585547536612</v>
      </c>
      <c r="H134" s="1">
        <v>21.00900024920702</v>
      </c>
    </row>
    <row r="135" spans="1:8" x14ac:dyDescent="0.2">
      <c r="A135" t="s">
        <v>11</v>
      </c>
      <c r="B135" t="s">
        <v>20</v>
      </c>
      <c r="C135" s="1">
        <v>2.3260000000000001</v>
      </c>
      <c r="D135" s="1">
        <v>1.4760000000000002</v>
      </c>
      <c r="E135" s="1">
        <v>2.5309999999999997</v>
      </c>
      <c r="F135" s="1">
        <v>9.3000000000000007</v>
      </c>
      <c r="G135" s="1">
        <v>11.929282509721816</v>
      </c>
      <c r="H135" s="1">
        <v>18.998999864794314</v>
      </c>
    </row>
    <row r="136" spans="1:8" x14ac:dyDescent="0.2">
      <c r="A136" t="s">
        <v>11</v>
      </c>
      <c r="B136" t="s">
        <v>21</v>
      </c>
      <c r="C136" s="1">
        <v>0.57200000000000006</v>
      </c>
      <c r="D136" s="1">
        <v>0.78800000000000014</v>
      </c>
      <c r="E136" s="1">
        <v>2.0270000000000001</v>
      </c>
      <c r="F136" s="1">
        <v>36.954999999999998</v>
      </c>
      <c r="G136" s="1">
        <v>36.955000245943666</v>
      </c>
      <c r="H136" s="1">
        <v>10.160999808460474</v>
      </c>
    </row>
    <row r="137" spans="1:8" x14ac:dyDescent="0.2">
      <c r="A137" t="s">
        <v>11</v>
      </c>
      <c r="B137" t="s">
        <v>22</v>
      </c>
      <c r="C137" s="1">
        <v>4.218</v>
      </c>
      <c r="D137" s="1">
        <v>3.4019999999999992</v>
      </c>
      <c r="E137" s="1">
        <v>3.5750000000000006</v>
      </c>
      <c r="F137" s="1">
        <v>23.914000000000001</v>
      </c>
      <c r="G137" s="1">
        <v>19.882146797142923</v>
      </c>
      <c r="H137" s="1">
        <v>33.584999837912619</v>
      </c>
    </row>
    <row r="138" spans="1:8" x14ac:dyDescent="0.2">
      <c r="A138" t="s">
        <v>11</v>
      </c>
      <c r="B138" t="s">
        <v>23</v>
      </c>
      <c r="C138" s="1">
        <v>3.177</v>
      </c>
      <c r="D138" s="1">
        <v>3.1959999999999997</v>
      </c>
      <c r="E138" s="1">
        <v>3.5479999999999992</v>
      </c>
      <c r="F138" s="1">
        <v>31.603999999999996</v>
      </c>
      <c r="G138" s="1">
        <v>27.0593720106408</v>
      </c>
      <c r="H138" s="1">
        <v>29.762999967671931</v>
      </c>
    </row>
    <row r="139" spans="1:8" x14ac:dyDescent="0.2">
      <c r="A139" t="s">
        <v>11</v>
      </c>
      <c r="B139" t="s">
        <v>24</v>
      </c>
      <c r="C139" s="1">
        <v>5.7689999999999984</v>
      </c>
      <c r="D139" s="1">
        <v>5.4859999999999998</v>
      </c>
      <c r="E139" s="1">
        <v>5.0650000000000004</v>
      </c>
      <c r="F139" s="1">
        <v>33.07</v>
      </c>
      <c r="G139" s="1">
        <v>26.836540270596743</v>
      </c>
      <c r="H139" s="1">
        <v>48.960001029074192</v>
      </c>
    </row>
    <row r="140" spans="1:8" x14ac:dyDescent="0.2">
      <c r="A140" t="s">
        <v>11</v>
      </c>
      <c r="B140" t="s">
        <v>25</v>
      </c>
      <c r="C140" s="1">
        <v>6.2E-2</v>
      </c>
      <c r="D140" s="1">
        <v>0.13600000000000001</v>
      </c>
      <c r="E140" s="1">
        <v>0.16900000000000001</v>
      </c>
      <c r="F140" s="1">
        <v>1.147</v>
      </c>
      <c r="G140" s="1">
        <v>0.84321897546760738</v>
      </c>
      <c r="H140" s="1">
        <v>1.1009999723173678</v>
      </c>
    </row>
    <row r="141" spans="1:8" x14ac:dyDescent="0.2">
      <c r="A141" t="s">
        <v>11</v>
      </c>
      <c r="B141" t="s">
        <v>26</v>
      </c>
      <c r="C141" s="1">
        <v>3.1E-2</v>
      </c>
      <c r="D141" s="1">
        <v>1.2E-2</v>
      </c>
      <c r="E141" s="1">
        <v>1.6E-2</v>
      </c>
      <c r="F141" s="1">
        <v>6.4000000000000001E-2</v>
      </c>
      <c r="G141" s="1">
        <v>9.513893723487854E-2</v>
      </c>
      <c r="H141" s="1">
        <v>0.17699998617172241</v>
      </c>
    </row>
    <row r="142" spans="1:8" x14ac:dyDescent="0.2">
      <c r="A142" t="s">
        <v>11</v>
      </c>
      <c r="B142" t="s">
        <v>27</v>
      </c>
      <c r="C142" s="1">
        <v>8.0519999999999996</v>
      </c>
      <c r="D142" s="1">
        <v>5.4819999999999993</v>
      </c>
      <c r="E142" s="1">
        <v>7.0140000000000002</v>
      </c>
      <c r="F142" s="1">
        <v>54.391999999999996</v>
      </c>
      <c r="G142" s="1">
        <v>50.242160240188241</v>
      </c>
      <c r="H142" s="1">
        <v>61.644000260159373</v>
      </c>
    </row>
    <row r="143" spans="1:8" x14ac:dyDescent="0.2">
      <c r="A143" t="s">
        <v>11</v>
      </c>
      <c r="B143" t="s">
        <v>28</v>
      </c>
      <c r="C143" s="1">
        <v>17.821999999999999</v>
      </c>
      <c r="D143" s="1">
        <v>9.7289999999999992</v>
      </c>
      <c r="E143" s="1">
        <v>28.588999999999995</v>
      </c>
      <c r="F143" s="1">
        <v>112.617</v>
      </c>
      <c r="G143" s="1">
        <v>127.71367282047868</v>
      </c>
      <c r="H143" s="1">
        <v>168.41999741643667</v>
      </c>
    </row>
    <row r="144" spans="1:8" x14ac:dyDescent="0.2">
      <c r="A144" t="s">
        <v>11</v>
      </c>
      <c r="B144" t="s">
        <v>29</v>
      </c>
      <c r="C144" s="1">
        <v>79.360002063214779</v>
      </c>
      <c r="D144" s="1">
        <v>76.84799937531352</v>
      </c>
      <c r="E144" s="1">
        <v>118.53000047337264</v>
      </c>
      <c r="F144" s="1">
        <v>688.67600154876709</v>
      </c>
      <c r="G144" s="1">
        <v>625.29719242453575</v>
      </c>
      <c r="H144" s="1">
        <v>824.21400862932205</v>
      </c>
    </row>
    <row r="145" spans="1:8" x14ac:dyDescent="0.2">
      <c r="A145" t="s">
        <v>12</v>
      </c>
      <c r="B145" t="s">
        <v>17</v>
      </c>
      <c r="C145" s="1">
        <v>42.682000000000009</v>
      </c>
      <c r="D145" s="1">
        <v>42.221000000000004</v>
      </c>
      <c r="E145" s="1">
        <v>34.542999999999999</v>
      </c>
      <c r="F145" s="1">
        <v>290.00399999999996</v>
      </c>
      <c r="G145" s="1">
        <v>281.70160882174969</v>
      </c>
      <c r="H145" s="1">
        <v>358.33799901604652</v>
      </c>
    </row>
    <row r="146" spans="1:8" x14ac:dyDescent="0.2">
      <c r="A146" t="s">
        <v>12</v>
      </c>
      <c r="B146" t="s">
        <v>18</v>
      </c>
      <c r="C146" s="1">
        <v>3.1950000000000003</v>
      </c>
      <c r="D146" s="1">
        <v>2.3660000000000001</v>
      </c>
      <c r="E146" s="1">
        <v>2.726</v>
      </c>
      <c r="F146" s="1">
        <v>53.74199999999999</v>
      </c>
      <c r="G146" s="1">
        <v>31.007551401853561</v>
      </c>
      <c r="H146" s="1">
        <v>24.861000269651413</v>
      </c>
    </row>
    <row r="147" spans="1:8" x14ac:dyDescent="0.2">
      <c r="A147" t="s">
        <v>12</v>
      </c>
      <c r="B147" t="s">
        <v>19</v>
      </c>
      <c r="C147" s="1">
        <v>2.8820000000000001</v>
      </c>
      <c r="D147" s="1">
        <v>3.0489999999999995</v>
      </c>
      <c r="E147" s="1">
        <v>3.4849999999999999</v>
      </c>
      <c r="F147" s="1">
        <v>33.245999999999995</v>
      </c>
      <c r="G147" s="1">
        <v>67.183449476957321</v>
      </c>
      <c r="H147" s="1">
        <v>28.248000776395202</v>
      </c>
    </row>
    <row r="148" spans="1:8" x14ac:dyDescent="0.2">
      <c r="A148" t="s">
        <v>12</v>
      </c>
      <c r="B148" t="s">
        <v>20</v>
      </c>
      <c r="C148" s="1">
        <v>1.8399999999999999</v>
      </c>
      <c r="D148" s="1">
        <v>2.3969999999999998</v>
      </c>
      <c r="E148" s="1">
        <v>2.96</v>
      </c>
      <c r="F148" s="1">
        <v>17.027999999999999</v>
      </c>
      <c r="G148" s="1">
        <v>16.935153799597174</v>
      </c>
      <c r="H148" s="1">
        <v>21.590999886859208</v>
      </c>
    </row>
    <row r="149" spans="1:8" x14ac:dyDescent="0.2">
      <c r="A149" t="s">
        <v>12</v>
      </c>
      <c r="B149" t="s">
        <v>21</v>
      </c>
      <c r="C149" s="1">
        <v>0.81900000000000017</v>
      </c>
      <c r="D149" s="1">
        <v>0.28900000000000003</v>
      </c>
      <c r="E149" s="1">
        <v>0.77400000000000013</v>
      </c>
      <c r="F149" s="1">
        <v>4.1429999999999998</v>
      </c>
      <c r="G149" s="1">
        <v>4.1430000066757202</v>
      </c>
      <c r="H149" s="1">
        <v>5.645999975502491</v>
      </c>
    </row>
    <row r="150" spans="1:8" x14ac:dyDescent="0.2">
      <c r="A150" t="s">
        <v>12</v>
      </c>
      <c r="B150" t="s">
        <v>22</v>
      </c>
      <c r="C150" s="1">
        <v>4.9450000000000003</v>
      </c>
      <c r="D150" s="1">
        <v>5.0139999999999976</v>
      </c>
      <c r="E150" s="1">
        <v>5.0539999999999985</v>
      </c>
      <c r="F150" s="1">
        <v>30.242999999999999</v>
      </c>
      <c r="G150" s="1">
        <v>28.709541030228138</v>
      </c>
      <c r="H150" s="1">
        <v>45.038999376818538</v>
      </c>
    </row>
    <row r="151" spans="1:8" x14ac:dyDescent="0.2">
      <c r="A151" t="s">
        <v>12</v>
      </c>
      <c r="B151" t="s">
        <v>23</v>
      </c>
      <c r="C151" s="1">
        <v>4.2229999999999999</v>
      </c>
      <c r="D151" s="1">
        <v>3.4339999999999997</v>
      </c>
      <c r="E151" s="1">
        <v>4.75</v>
      </c>
      <c r="F151" s="1">
        <v>36.33</v>
      </c>
      <c r="G151" s="1">
        <v>38.782235771417618</v>
      </c>
      <c r="H151" s="1">
        <v>37.221000317018479</v>
      </c>
    </row>
    <row r="152" spans="1:8" x14ac:dyDescent="0.2">
      <c r="A152" t="s">
        <v>12</v>
      </c>
      <c r="B152" t="s">
        <v>24</v>
      </c>
      <c r="C152" s="1">
        <v>6.5520000000000005</v>
      </c>
      <c r="D152" s="1">
        <v>5.1360000000000001</v>
      </c>
      <c r="E152" s="1">
        <v>4.7589999999999995</v>
      </c>
      <c r="F152" s="1">
        <v>29.345999999999993</v>
      </c>
      <c r="G152" s="1">
        <v>27.404645257629454</v>
      </c>
      <c r="H152" s="1">
        <v>49.341000058688223</v>
      </c>
    </row>
    <row r="153" spans="1:8" x14ac:dyDescent="0.2">
      <c r="A153" t="s">
        <v>12</v>
      </c>
      <c r="B153" t="s">
        <v>25</v>
      </c>
      <c r="C153" s="1">
        <v>0.10200000000000001</v>
      </c>
      <c r="D153" s="1">
        <v>6.0999999999999999E-2</v>
      </c>
      <c r="E153" s="1">
        <v>0.123</v>
      </c>
      <c r="F153" s="1">
        <v>0.48799999999999999</v>
      </c>
      <c r="G153" s="1">
        <v>0.73553478438407183</v>
      </c>
      <c r="H153" s="1">
        <v>0.85800000047311187</v>
      </c>
    </row>
    <row r="154" spans="1:8" x14ac:dyDescent="0.2">
      <c r="A154" t="s">
        <v>12</v>
      </c>
      <c r="B154" t="s">
        <v>26</v>
      </c>
      <c r="C154" s="1">
        <v>0.26800000000000002</v>
      </c>
      <c r="D154" s="1">
        <v>0.13400000000000001</v>
      </c>
      <c r="E154" s="1">
        <v>0.11700000000000001</v>
      </c>
      <c r="F154" s="1">
        <v>0.86399999999999999</v>
      </c>
      <c r="G154" s="1">
        <v>0.83650711737573147</v>
      </c>
      <c r="H154" s="1">
        <v>1.5569999604485929</v>
      </c>
    </row>
    <row r="155" spans="1:8" x14ac:dyDescent="0.2">
      <c r="A155" t="s">
        <v>12</v>
      </c>
      <c r="B155" t="s">
        <v>27</v>
      </c>
      <c r="C155" s="1">
        <v>6.2089999999999979</v>
      </c>
      <c r="D155" s="1">
        <v>3.3879999999999999</v>
      </c>
      <c r="E155" s="1">
        <v>10.006999999999998</v>
      </c>
      <c r="F155" s="1">
        <v>39.742000000000004</v>
      </c>
      <c r="G155" s="1">
        <v>39.135448697954416</v>
      </c>
      <c r="H155" s="1">
        <v>58.81200005300343</v>
      </c>
    </row>
    <row r="156" spans="1:8" x14ac:dyDescent="0.2">
      <c r="A156" t="s">
        <v>12</v>
      </c>
      <c r="B156" t="s">
        <v>28</v>
      </c>
      <c r="C156" s="1">
        <v>11.703999999999999</v>
      </c>
      <c r="D156" s="1">
        <v>10.147</v>
      </c>
      <c r="E156" s="1">
        <v>10.863000000000001</v>
      </c>
      <c r="F156" s="1">
        <v>123.77299999999998</v>
      </c>
      <c r="G156" s="1">
        <v>105.40283271903172</v>
      </c>
      <c r="H156" s="1">
        <v>98.14199862908572</v>
      </c>
    </row>
    <row r="157" spans="1:8" x14ac:dyDescent="0.2">
      <c r="A157" t="s">
        <v>12</v>
      </c>
      <c r="B157" t="s">
        <v>29</v>
      </c>
      <c r="C157" s="1">
        <v>85.421001866459846</v>
      </c>
      <c r="D157" s="1">
        <v>77.636000834405422</v>
      </c>
      <c r="E157" s="1">
        <v>80.160997652914375</v>
      </c>
      <c r="F157" s="1">
        <v>658.94899178296328</v>
      </c>
      <c r="G157" s="1">
        <v>641.97748354077339</v>
      </c>
      <c r="H157" s="1">
        <v>729.65400052070618</v>
      </c>
    </row>
    <row r="158" spans="1:8" x14ac:dyDescent="0.2">
      <c r="A158" t="s">
        <v>13</v>
      </c>
      <c r="B158" t="s">
        <v>17</v>
      </c>
      <c r="C158" s="1">
        <v>33.770000000000003</v>
      </c>
      <c r="D158" s="1">
        <v>30.788</v>
      </c>
      <c r="E158" s="1">
        <v>34.382999999999996</v>
      </c>
      <c r="F158" s="1">
        <v>195.76</v>
      </c>
      <c r="G158" s="1">
        <v>222.02715975791216</v>
      </c>
      <c r="H158" s="1">
        <v>296.82299173623323</v>
      </c>
    </row>
    <row r="159" spans="1:8" x14ac:dyDescent="0.2">
      <c r="A159" t="s">
        <v>13</v>
      </c>
      <c r="B159" t="s">
        <v>18</v>
      </c>
      <c r="C159" s="1">
        <v>4.0060000000000002</v>
      </c>
      <c r="D159" s="1">
        <v>2.7780000000000005</v>
      </c>
      <c r="E159" s="1">
        <v>3.4089999999999998</v>
      </c>
      <c r="F159" s="1">
        <v>33.160999999999994</v>
      </c>
      <c r="G159" s="1">
        <v>32.71063819155097</v>
      </c>
      <c r="H159" s="1">
        <v>30.57899983227253</v>
      </c>
    </row>
    <row r="160" spans="1:8" x14ac:dyDescent="0.2">
      <c r="A160" t="s">
        <v>13</v>
      </c>
      <c r="B160" t="s">
        <v>19</v>
      </c>
      <c r="C160" s="1">
        <v>0.53699999999999992</v>
      </c>
      <c r="D160" s="1">
        <v>0.71699999999999997</v>
      </c>
      <c r="E160" s="1">
        <v>0.57400000000000007</v>
      </c>
      <c r="F160" s="1">
        <v>30.697000000000003</v>
      </c>
      <c r="G160" s="1">
        <v>13.618090063333511</v>
      </c>
      <c r="H160" s="1">
        <v>5.4840001128613949</v>
      </c>
    </row>
    <row r="161" spans="1:8" x14ac:dyDescent="0.2">
      <c r="A161" t="s">
        <v>13</v>
      </c>
      <c r="B161" t="s">
        <v>20</v>
      </c>
      <c r="C161" s="1">
        <v>2.0740000000000003</v>
      </c>
      <c r="D161" s="1">
        <v>1.331</v>
      </c>
      <c r="E161" s="1">
        <v>1.262</v>
      </c>
      <c r="F161" s="1">
        <v>5.2510000000000003</v>
      </c>
      <c r="G161" s="1">
        <v>9.6462561623193324</v>
      </c>
      <c r="H161" s="1">
        <v>14.001000097952783</v>
      </c>
    </row>
    <row r="162" spans="1:8" x14ac:dyDescent="0.2">
      <c r="A162" t="s">
        <v>13</v>
      </c>
      <c r="B162" t="s">
        <v>21</v>
      </c>
      <c r="C162" s="1">
        <v>0.72600000000000009</v>
      </c>
      <c r="D162" s="1">
        <v>0.51800000000000002</v>
      </c>
      <c r="E162" s="1">
        <v>3.145</v>
      </c>
      <c r="F162" s="1">
        <v>10.196999999999999</v>
      </c>
      <c r="G162" s="1">
        <v>10.197000157088041</v>
      </c>
      <c r="H162" s="1">
        <v>13.166999651119113</v>
      </c>
    </row>
    <row r="163" spans="1:8" x14ac:dyDescent="0.2">
      <c r="A163" t="s">
        <v>13</v>
      </c>
      <c r="B163" t="s">
        <v>22</v>
      </c>
      <c r="C163" s="1">
        <v>4.0940000000000003</v>
      </c>
      <c r="D163" s="1">
        <v>2.8809999999999998</v>
      </c>
      <c r="E163" s="1">
        <v>2.8449999999999989</v>
      </c>
      <c r="F163" s="1">
        <v>16.564</v>
      </c>
      <c r="G163" s="1">
        <v>18.617801265325397</v>
      </c>
      <c r="H163" s="1">
        <v>29.460000511258841</v>
      </c>
    </row>
    <row r="164" spans="1:8" x14ac:dyDescent="0.2">
      <c r="A164" t="s">
        <v>13</v>
      </c>
      <c r="B164" t="s">
        <v>23</v>
      </c>
      <c r="C164" s="1">
        <v>1.6629999999999998</v>
      </c>
      <c r="D164" s="1">
        <v>2.9950000000000001</v>
      </c>
      <c r="E164" s="1">
        <v>3.1070000000000011</v>
      </c>
      <c r="F164" s="1">
        <v>18.044999999999998</v>
      </c>
      <c r="G164" s="1">
        <v>19.643779819831252</v>
      </c>
      <c r="H164" s="1">
        <v>23.295000224374235</v>
      </c>
    </row>
    <row r="165" spans="1:8" x14ac:dyDescent="0.2">
      <c r="A165" t="s">
        <v>13</v>
      </c>
      <c r="B165" t="s">
        <v>24</v>
      </c>
      <c r="C165" s="1">
        <v>6.7349999999999985</v>
      </c>
      <c r="D165" s="1">
        <v>5.1029999999999998</v>
      </c>
      <c r="E165" s="1">
        <v>3.7889999999999993</v>
      </c>
      <c r="F165" s="1">
        <v>24.122000000000003</v>
      </c>
      <c r="G165" s="1">
        <v>27.180168621242046</v>
      </c>
      <c r="H165" s="1">
        <v>46.880999695509672</v>
      </c>
    </row>
    <row r="166" spans="1:8" x14ac:dyDescent="0.2">
      <c r="A166" t="s">
        <v>13</v>
      </c>
      <c r="B166" t="s">
        <v>25</v>
      </c>
      <c r="C166" s="1">
        <v>0.38100000000000001</v>
      </c>
      <c r="D166" s="1">
        <v>0.2</v>
      </c>
      <c r="E166" s="1">
        <v>0.20200000000000001</v>
      </c>
      <c r="F166" s="1">
        <v>2.9129999999999998</v>
      </c>
      <c r="G166" s="1">
        <v>2.15879225730896</v>
      </c>
      <c r="H166" s="1">
        <v>2.3490000683814287</v>
      </c>
    </row>
    <row r="167" spans="1:8" x14ac:dyDescent="0.2">
      <c r="A167" t="s">
        <v>13</v>
      </c>
      <c r="B167" t="s">
        <v>26</v>
      </c>
      <c r="C167" s="1">
        <v>8.3000000000000004E-2</v>
      </c>
      <c r="D167" s="1">
        <v>0.22999999999999998</v>
      </c>
      <c r="E167" s="1">
        <v>0.155</v>
      </c>
      <c r="F167" s="1">
        <v>0.67399999999999993</v>
      </c>
      <c r="G167" s="1">
        <v>0.60175818204879761</v>
      </c>
      <c r="H167" s="1">
        <v>1.4040000438690186</v>
      </c>
    </row>
    <row r="168" spans="1:8" x14ac:dyDescent="0.2">
      <c r="A168" t="s">
        <v>13</v>
      </c>
      <c r="B168" t="s">
        <v>27</v>
      </c>
      <c r="C168" s="1">
        <v>3.2450000000000001</v>
      </c>
      <c r="D168" s="1">
        <v>3.9629999999999992</v>
      </c>
      <c r="E168" s="1">
        <v>3.3730000000000002</v>
      </c>
      <c r="F168" s="1">
        <v>29.572999999999997</v>
      </c>
      <c r="G168" s="1">
        <v>23.57886902987957</v>
      </c>
      <c r="H168" s="1">
        <v>31.742999758571386</v>
      </c>
    </row>
    <row r="169" spans="1:8" x14ac:dyDescent="0.2">
      <c r="A169" t="s">
        <v>13</v>
      </c>
      <c r="B169" t="s">
        <v>28</v>
      </c>
      <c r="C169" s="1">
        <v>15.458</v>
      </c>
      <c r="D169" s="1">
        <v>9.5109999999999992</v>
      </c>
      <c r="E169" s="1">
        <v>7.9169999999999989</v>
      </c>
      <c r="F169" s="1">
        <v>75.95</v>
      </c>
      <c r="G169" s="1">
        <v>78.19867839384824</v>
      </c>
      <c r="H169" s="1">
        <v>98.657998706679791</v>
      </c>
    </row>
    <row r="170" spans="1:8" x14ac:dyDescent="0.2">
      <c r="A170" t="s">
        <v>13</v>
      </c>
      <c r="B170" t="s">
        <v>29</v>
      </c>
      <c r="C170" s="1">
        <v>72.771999910473824</v>
      </c>
      <c r="D170" s="1">
        <v>61.01500041782856</v>
      </c>
      <c r="E170" s="1">
        <v>64.160999888554215</v>
      </c>
      <c r="F170" s="1">
        <v>442.90700532495975</v>
      </c>
      <c r="G170" s="1">
        <v>458.17897425591946</v>
      </c>
      <c r="H170" s="1">
        <v>593.84399169683456</v>
      </c>
    </row>
    <row r="171" spans="1:8" x14ac:dyDescent="0.2">
      <c r="A171" t="s">
        <v>14</v>
      </c>
      <c r="B171" t="s">
        <v>17</v>
      </c>
      <c r="C171" s="1">
        <v>31.009902614022675</v>
      </c>
      <c r="D171" s="1">
        <v>35.095999999999997</v>
      </c>
      <c r="E171" s="1">
        <v>43.052999999999997</v>
      </c>
      <c r="F171" s="1">
        <v>184.37499999999997</v>
      </c>
      <c r="G171" s="1">
        <v>221.94411821197718</v>
      </c>
      <c r="H171" s="1">
        <v>327.47671124711633</v>
      </c>
    </row>
    <row r="172" spans="1:8" x14ac:dyDescent="0.2">
      <c r="A172" t="s">
        <v>14</v>
      </c>
      <c r="B172" t="s">
        <v>18</v>
      </c>
      <c r="C172" s="1">
        <v>5.9380000000000006</v>
      </c>
      <c r="D172" s="1">
        <v>7.0960000000000001</v>
      </c>
      <c r="E172" s="1">
        <v>7.4840000000000009</v>
      </c>
      <c r="F172" s="1">
        <v>28.918000000000006</v>
      </c>
      <c r="G172" s="1">
        <v>49.220445170998573</v>
      </c>
      <c r="H172" s="1">
        <v>61.55400013923645</v>
      </c>
    </row>
    <row r="173" spans="1:8" x14ac:dyDescent="0.2">
      <c r="A173" t="s">
        <v>14</v>
      </c>
      <c r="B173" t="s">
        <v>19</v>
      </c>
      <c r="C173" s="1">
        <v>2.1460000000000004</v>
      </c>
      <c r="D173" s="1">
        <v>2.9710000000000001</v>
      </c>
      <c r="E173" s="1">
        <v>2.794</v>
      </c>
      <c r="F173" s="1">
        <v>30.481999999999999</v>
      </c>
      <c r="G173" s="1">
        <v>30.220833249390125</v>
      </c>
      <c r="H173" s="1">
        <v>23.732999749481678</v>
      </c>
    </row>
    <row r="174" spans="1:8" x14ac:dyDescent="0.2">
      <c r="A174" t="s">
        <v>14</v>
      </c>
      <c r="B174" t="s">
        <v>20</v>
      </c>
      <c r="C174" s="1">
        <v>6.0999999999999999E-2</v>
      </c>
      <c r="D174" s="1">
        <v>0.76900000000000002</v>
      </c>
      <c r="E174" s="1">
        <v>0.56500000000000006</v>
      </c>
      <c r="F174" s="1">
        <v>3.7140000000000004</v>
      </c>
      <c r="G174" s="1">
        <v>2.8272845610044897</v>
      </c>
      <c r="H174" s="1">
        <v>4.1849999092519283</v>
      </c>
    </row>
    <row r="175" spans="1:8" x14ac:dyDescent="0.2">
      <c r="A175" t="s">
        <v>14</v>
      </c>
      <c r="B175" t="s">
        <v>21</v>
      </c>
      <c r="C175" s="1">
        <v>0.24000000000000002</v>
      </c>
      <c r="D175" s="1">
        <v>0.14700000000000002</v>
      </c>
      <c r="E175" s="1">
        <v>0.44100000000000006</v>
      </c>
      <c r="F175" s="1">
        <v>9.1690000000000005</v>
      </c>
      <c r="G175" s="1">
        <v>9.1689998097717762</v>
      </c>
      <c r="H175" s="1">
        <v>2.4840000038966537</v>
      </c>
    </row>
    <row r="176" spans="1:8" x14ac:dyDescent="0.2">
      <c r="A176" t="s">
        <v>14</v>
      </c>
      <c r="B176" t="s">
        <v>22</v>
      </c>
      <c r="C176" s="1">
        <v>2.8739999999999992</v>
      </c>
      <c r="D176" s="1">
        <v>5.9139999999999979</v>
      </c>
      <c r="E176" s="1">
        <v>6.1169999999999991</v>
      </c>
      <c r="F176" s="1">
        <v>23.332000000000008</v>
      </c>
      <c r="G176" s="1">
        <v>27.200631499290466</v>
      </c>
      <c r="H176" s="1">
        <v>44.715000158175826</v>
      </c>
    </row>
    <row r="177" spans="1:8" x14ac:dyDescent="0.2">
      <c r="A177" t="s">
        <v>14</v>
      </c>
      <c r="B177" t="s">
        <v>23</v>
      </c>
      <c r="C177" s="1">
        <v>1.462</v>
      </c>
      <c r="D177" s="1">
        <v>3.9150000000000009</v>
      </c>
      <c r="E177" s="1">
        <v>3.952</v>
      </c>
      <c r="F177" s="1">
        <v>18.962000000000003</v>
      </c>
      <c r="G177" s="1">
        <v>26.265709114260972</v>
      </c>
      <c r="H177" s="1">
        <v>27.9870002316311</v>
      </c>
    </row>
    <row r="178" spans="1:8" x14ac:dyDescent="0.2">
      <c r="A178" t="s">
        <v>14</v>
      </c>
      <c r="B178" t="s">
        <v>24</v>
      </c>
      <c r="C178" s="1">
        <v>8.6614833544708745</v>
      </c>
      <c r="D178" s="1">
        <v>7.3099999999999978</v>
      </c>
      <c r="E178" s="1">
        <v>7.1029999999999998</v>
      </c>
      <c r="F178" s="1">
        <v>27.771000000000001</v>
      </c>
      <c r="G178" s="1">
        <v>37.049221579916775</v>
      </c>
      <c r="H178" s="1">
        <v>69.223451349884272</v>
      </c>
    </row>
    <row r="179" spans="1:8" x14ac:dyDescent="0.2">
      <c r="A179" t="s">
        <v>14</v>
      </c>
      <c r="B179" t="s">
        <v>25</v>
      </c>
      <c r="C179" s="1">
        <v>0.08</v>
      </c>
      <c r="D179" s="1">
        <v>0.14200000000000002</v>
      </c>
      <c r="E179" s="1">
        <v>5.6000000000000001E-2</v>
      </c>
      <c r="F179" s="1">
        <v>0.35399999999999998</v>
      </c>
      <c r="G179" s="1">
        <v>0.57097187172621489</v>
      </c>
      <c r="H179" s="1">
        <v>0.83400002494454384</v>
      </c>
    </row>
    <row r="180" spans="1:8" x14ac:dyDescent="0.2">
      <c r="A180" t="s">
        <v>14</v>
      </c>
      <c r="B180" t="s">
        <v>26</v>
      </c>
      <c r="C180" s="1">
        <v>3.4000000000000002E-2</v>
      </c>
      <c r="D180" s="1">
        <v>5.0999999999999997E-2</v>
      </c>
      <c r="E180" s="1">
        <v>4.5999999999999999E-2</v>
      </c>
      <c r="F180" s="1">
        <v>0.17599999999999999</v>
      </c>
      <c r="G180" s="1">
        <v>0.21124070882797241</v>
      </c>
      <c r="H180" s="1">
        <v>0.39300000667572021</v>
      </c>
    </row>
    <row r="181" spans="1:8" x14ac:dyDescent="0.2">
      <c r="A181" t="s">
        <v>14</v>
      </c>
      <c r="B181" t="s">
        <v>27</v>
      </c>
      <c r="C181" s="1">
        <v>2.4699999999999998</v>
      </c>
      <c r="D181" s="1">
        <v>3.1499999999999986</v>
      </c>
      <c r="E181" s="1">
        <v>10.665000000000001</v>
      </c>
      <c r="F181" s="1">
        <v>33.72999999999999</v>
      </c>
      <c r="G181" s="1">
        <v>39.81047585606575</v>
      </c>
      <c r="H181" s="1">
        <v>48.855002596974373</v>
      </c>
    </row>
    <row r="182" spans="1:8" x14ac:dyDescent="0.2">
      <c r="A182" t="s">
        <v>14</v>
      </c>
      <c r="B182" t="s">
        <v>28</v>
      </c>
      <c r="C182" s="1">
        <v>10.244999999999997</v>
      </c>
      <c r="D182" s="1">
        <v>10.504999999999999</v>
      </c>
      <c r="E182" s="1">
        <v>10.776999999999999</v>
      </c>
      <c r="F182" s="1">
        <v>103.22200000000001</v>
      </c>
      <c r="G182" s="1">
        <v>84.375352947041392</v>
      </c>
      <c r="H182" s="1">
        <v>94.580999840050936</v>
      </c>
    </row>
    <row r="183" spans="1:8" x14ac:dyDescent="0.2">
      <c r="A183" t="s">
        <v>14</v>
      </c>
      <c r="B183" t="s">
        <v>29</v>
      </c>
      <c r="C183" s="1">
        <v>65.221388846635818</v>
      </c>
      <c r="D183" s="1">
        <v>77.065998617559671</v>
      </c>
      <c r="E183" s="1">
        <v>93.053001571446657</v>
      </c>
      <c r="F183" s="1">
        <v>464.20500125363469</v>
      </c>
      <c r="G183" s="1">
        <v>528.86526654660702</v>
      </c>
      <c r="H183" s="1">
        <v>706.02114221453667</v>
      </c>
    </row>
    <row r="184" spans="1:8" x14ac:dyDescent="0.2">
      <c r="A184" t="s">
        <v>15</v>
      </c>
      <c r="B184" t="s">
        <v>17</v>
      </c>
      <c r="C184" s="1">
        <v>27.753</v>
      </c>
      <c r="D184" s="1">
        <v>26.89</v>
      </c>
      <c r="E184" s="1">
        <v>31.283999999999995</v>
      </c>
      <c r="F184" s="1">
        <v>172.38700000000003</v>
      </c>
      <c r="G184" s="1">
        <v>170.94661092758179</v>
      </c>
      <c r="H184" s="1">
        <v>257.78100061416626</v>
      </c>
    </row>
    <row r="185" spans="1:8" x14ac:dyDescent="0.2">
      <c r="A185" t="s">
        <v>15</v>
      </c>
      <c r="B185" t="s">
        <v>18</v>
      </c>
      <c r="C185" s="1">
        <v>3.7439999999999998</v>
      </c>
      <c r="D185" s="1">
        <v>4.4420000000000002</v>
      </c>
      <c r="E185" s="1">
        <v>4.6689999999999996</v>
      </c>
      <c r="F185" s="1">
        <v>34.823</v>
      </c>
      <c r="G185" s="1">
        <v>32.893453910946846</v>
      </c>
      <c r="H185" s="1">
        <v>38.564998507499695</v>
      </c>
    </row>
    <row r="186" spans="1:8" x14ac:dyDescent="0.2">
      <c r="A186" t="s">
        <v>15</v>
      </c>
      <c r="B186" t="s">
        <v>19</v>
      </c>
      <c r="C186" s="1">
        <v>1.173</v>
      </c>
      <c r="D186" s="1">
        <v>1.6020000000000001</v>
      </c>
      <c r="E186" s="1">
        <v>1.1660000000000001</v>
      </c>
      <c r="F186" s="1">
        <v>24.348999999999997</v>
      </c>
      <c r="G186" s="1">
        <v>20.754827708005905</v>
      </c>
      <c r="H186" s="1">
        <v>11.823000155389309</v>
      </c>
    </row>
    <row r="187" spans="1:8" x14ac:dyDescent="0.2">
      <c r="A187" t="s">
        <v>15</v>
      </c>
      <c r="B187" t="s">
        <v>20</v>
      </c>
      <c r="C187" s="1">
        <v>0.40499999999999997</v>
      </c>
      <c r="D187" s="1">
        <v>0.19</v>
      </c>
      <c r="E187" s="1">
        <v>0.71700000000000008</v>
      </c>
      <c r="F187" s="1">
        <v>6.4719999999999986</v>
      </c>
      <c r="G187" s="1">
        <v>2.1404925994575024</v>
      </c>
      <c r="H187" s="1">
        <v>3.9359999857842922</v>
      </c>
    </row>
    <row r="188" spans="1:8" x14ac:dyDescent="0.2">
      <c r="A188" t="s">
        <v>15</v>
      </c>
      <c r="B188" t="s">
        <v>21</v>
      </c>
      <c r="C188" s="1">
        <v>0.13600000000000001</v>
      </c>
      <c r="D188" s="1">
        <v>8.8000000000000009E-2</v>
      </c>
      <c r="E188" s="1">
        <v>0.159</v>
      </c>
      <c r="F188" s="1">
        <v>11.894000000000002</v>
      </c>
      <c r="G188" s="1">
        <v>11.894000177970156</v>
      </c>
      <c r="H188" s="1">
        <v>1.1489999601617455</v>
      </c>
    </row>
    <row r="189" spans="1:8" x14ac:dyDescent="0.2">
      <c r="A189" t="s">
        <v>15</v>
      </c>
      <c r="B189" t="s">
        <v>22</v>
      </c>
      <c r="C189" s="1">
        <v>1.6319999999999997</v>
      </c>
      <c r="D189" s="1">
        <v>1.7299999999999995</v>
      </c>
      <c r="E189" s="1">
        <v>1.861</v>
      </c>
      <c r="F189" s="1">
        <v>9.5540000000000003</v>
      </c>
      <c r="G189" s="1">
        <v>9.2989225015044212</v>
      </c>
      <c r="H189" s="1">
        <v>15.668999958783388</v>
      </c>
    </row>
    <row r="190" spans="1:8" x14ac:dyDescent="0.2">
      <c r="A190" t="s">
        <v>15</v>
      </c>
      <c r="B190" t="s">
        <v>23</v>
      </c>
      <c r="C190" s="1">
        <v>2.613</v>
      </c>
      <c r="D190" s="1">
        <v>1.2349999999999997</v>
      </c>
      <c r="E190" s="1">
        <v>2.4959999999999996</v>
      </c>
      <c r="F190" s="1">
        <v>21.312000000000001</v>
      </c>
      <c r="G190" s="1">
        <v>16.802637962158769</v>
      </c>
      <c r="H190" s="1">
        <v>19.032000135164708</v>
      </c>
    </row>
    <row r="191" spans="1:8" x14ac:dyDescent="0.2">
      <c r="A191" t="s">
        <v>15</v>
      </c>
      <c r="B191" t="s">
        <v>24</v>
      </c>
      <c r="C191" s="1">
        <v>4.2779999999999996</v>
      </c>
      <c r="D191" s="1">
        <v>3.7539999999999996</v>
      </c>
      <c r="E191" s="1">
        <v>2.8909999999999991</v>
      </c>
      <c r="F191" s="1">
        <v>18.878999999999998</v>
      </c>
      <c r="G191" s="1">
        <v>17.54698171839118</v>
      </c>
      <c r="H191" s="1">
        <v>32.768999237567186</v>
      </c>
    </row>
    <row r="192" spans="1:8" x14ac:dyDescent="0.2">
      <c r="A192" t="s">
        <v>15</v>
      </c>
      <c r="B192" t="s">
        <v>25</v>
      </c>
      <c r="C192" s="1">
        <v>6.2E-2</v>
      </c>
      <c r="D192" s="1">
        <v>2.0999999999999998E-2</v>
      </c>
      <c r="E192" s="1">
        <v>1.3000000000000001E-2</v>
      </c>
      <c r="F192" s="1">
        <v>0.6070000000000001</v>
      </c>
      <c r="G192" s="1">
        <v>0.23794431518763304</v>
      </c>
      <c r="H192" s="1">
        <v>0.28799999412149191</v>
      </c>
    </row>
    <row r="193" spans="1:8" x14ac:dyDescent="0.2">
      <c r="A193" t="s">
        <v>15</v>
      </c>
      <c r="B193" t="s">
        <v>26</v>
      </c>
      <c r="C193" s="1">
        <v>7.0000000000000001E-3</v>
      </c>
      <c r="D193" s="1">
        <v>0</v>
      </c>
      <c r="E193" s="1">
        <v>0</v>
      </c>
      <c r="F193" s="1">
        <v>1.2999999999999999E-2</v>
      </c>
      <c r="G193" s="1">
        <v>1.1287671513855457E-2</v>
      </c>
      <c r="H193" s="1">
        <v>2.1000001579523087E-2</v>
      </c>
    </row>
    <row r="194" spans="1:8" x14ac:dyDescent="0.2">
      <c r="A194" t="s">
        <v>15</v>
      </c>
      <c r="B194" t="s">
        <v>27</v>
      </c>
      <c r="C194" s="1">
        <v>5.4319999999999986</v>
      </c>
      <c r="D194" s="1">
        <v>1.6239999999999997</v>
      </c>
      <c r="E194" s="1">
        <v>2.4829999999999997</v>
      </c>
      <c r="F194" s="1">
        <v>18.872000000000003</v>
      </c>
      <c r="G194" s="1">
        <v>23.08529981225729</v>
      </c>
      <c r="H194" s="1">
        <v>28.616999477148056</v>
      </c>
    </row>
    <row r="195" spans="1:8" x14ac:dyDescent="0.2">
      <c r="A195" t="s">
        <v>15</v>
      </c>
      <c r="B195" t="s">
        <v>28</v>
      </c>
      <c r="C195" s="1">
        <v>21.663999999999998</v>
      </c>
      <c r="D195" s="1">
        <v>25.814999999999998</v>
      </c>
      <c r="E195" s="1">
        <v>16.915999999999997</v>
      </c>
      <c r="F195" s="1">
        <v>129.52100000000002</v>
      </c>
      <c r="G195" s="1">
        <v>140.43116877600551</v>
      </c>
      <c r="H195" s="1">
        <v>193.18500488437712</v>
      </c>
    </row>
    <row r="196" spans="1:8" x14ac:dyDescent="0.2">
      <c r="A196" t="s">
        <v>15</v>
      </c>
      <c r="B196" t="s">
        <v>29</v>
      </c>
      <c r="C196" s="1">
        <v>68.899000331759453</v>
      </c>
      <c r="D196" s="1">
        <v>67.390998996794224</v>
      </c>
      <c r="E196" s="1">
        <v>64.65500020980835</v>
      </c>
      <c r="F196" s="1">
        <v>448.68300175666809</v>
      </c>
      <c r="G196" s="1">
        <v>446.0436244904995</v>
      </c>
      <c r="H196" s="1">
        <v>602.8350036740303</v>
      </c>
    </row>
    <row r="197" spans="1:8" x14ac:dyDescent="0.2">
      <c r="A197" t="s">
        <v>1</v>
      </c>
      <c r="B197" t="s">
        <v>30</v>
      </c>
      <c r="C197" s="1">
        <v>236.156005859375</v>
      </c>
      <c r="D197" s="1">
        <v>296.9739990234375</v>
      </c>
      <c r="E197" s="1">
        <v>248.74400329589844</v>
      </c>
      <c r="F197" s="1">
        <v>1868.3470458984375</v>
      </c>
      <c r="G197" s="1">
        <v>1868.3470458984375</v>
      </c>
      <c r="H197" s="1">
        <v>2345.6220703125</v>
      </c>
    </row>
    <row r="198" spans="1:8" x14ac:dyDescent="0.2">
      <c r="A198" t="s">
        <v>1</v>
      </c>
      <c r="B198" t="s">
        <v>31</v>
      </c>
      <c r="C198" s="1">
        <v>230.68047681427007</v>
      </c>
      <c r="D198" s="1">
        <v>246.52899999999994</v>
      </c>
      <c r="E198" s="1">
        <v>218.92599999999999</v>
      </c>
      <c r="F198" s="1">
        <v>1849.0380000000002</v>
      </c>
      <c r="G198" s="1">
        <v>1849.037989333272</v>
      </c>
      <c r="H198" s="1">
        <v>2088.4064211249352</v>
      </c>
    </row>
    <row r="199" spans="1:8" x14ac:dyDescent="0.2">
      <c r="A199" t="s">
        <v>1</v>
      </c>
      <c r="B199" t="s">
        <v>57</v>
      </c>
      <c r="C199" s="1">
        <v>135.17099999999994</v>
      </c>
      <c r="D199" s="1">
        <v>139.96300022909418</v>
      </c>
      <c r="E199" s="1">
        <v>122.20799992745742</v>
      </c>
      <c r="F199" s="1">
        <v>785.39499839488417</v>
      </c>
      <c r="G199" s="1">
        <v>785.39501003082842</v>
      </c>
      <c r="H199" s="1">
        <v>1192.0259968768805</v>
      </c>
    </row>
    <row r="200" spans="1:8" x14ac:dyDescent="0.2">
      <c r="A200" t="s">
        <v>1</v>
      </c>
      <c r="B200" t="s">
        <v>58</v>
      </c>
      <c r="C200" s="1">
        <v>64.777633369963652</v>
      </c>
      <c r="D200" s="1">
        <v>66.424000162165612</v>
      </c>
      <c r="E200" s="1">
        <v>63.98300011176616</v>
      </c>
      <c r="F200" s="1">
        <v>483.93500077095814</v>
      </c>
      <c r="G200" s="1">
        <v>483.93502208357677</v>
      </c>
      <c r="H200" s="1">
        <v>585.55389995779842</v>
      </c>
    </row>
    <row r="201" spans="1:8" x14ac:dyDescent="0.2">
      <c r="A201" t="s">
        <v>1</v>
      </c>
      <c r="B201" t="s">
        <v>59</v>
      </c>
      <c r="C201" s="1">
        <v>22.511999999999997</v>
      </c>
      <c r="D201" s="1">
        <v>21.764999999999997</v>
      </c>
      <c r="E201" s="1">
        <v>21.855999999999987</v>
      </c>
      <c r="F201" s="1">
        <v>151.101</v>
      </c>
      <c r="G201" s="1">
        <v>151.10100146569312</v>
      </c>
      <c r="H201" s="1">
        <v>198.39899987727404</v>
      </c>
    </row>
    <row r="202" spans="1:8" x14ac:dyDescent="0.2">
      <c r="A202" t="s">
        <v>1</v>
      </c>
      <c r="B202" t="s">
        <v>32</v>
      </c>
      <c r="C202" s="1">
        <v>106.57300000000002</v>
      </c>
      <c r="D202" s="1">
        <v>92.518000000000015</v>
      </c>
      <c r="E202" s="1">
        <v>88.679999999999978</v>
      </c>
      <c r="F202" s="1">
        <v>537.16500000000008</v>
      </c>
      <c r="G202" s="1">
        <v>537.16500201495364</v>
      </c>
      <c r="H202" s="1">
        <v>863.31299806386232</v>
      </c>
    </row>
    <row r="203" spans="1:8" x14ac:dyDescent="0.2">
      <c r="A203" t="s">
        <v>1</v>
      </c>
      <c r="B203" t="s">
        <v>33</v>
      </c>
      <c r="C203" s="1">
        <v>96.763258811473918</v>
      </c>
      <c r="D203" s="1">
        <v>63.756000000000036</v>
      </c>
      <c r="E203" s="1">
        <v>68.490000000000023</v>
      </c>
      <c r="F203" s="1">
        <v>625.78699999999981</v>
      </c>
      <c r="G203" s="1">
        <v>625.78700773604214</v>
      </c>
      <c r="H203" s="1">
        <v>687.02777262125164</v>
      </c>
    </row>
    <row r="204" spans="1:8" x14ac:dyDescent="0.2">
      <c r="A204" t="s">
        <v>1</v>
      </c>
      <c r="B204" t="s">
        <v>34</v>
      </c>
      <c r="C204" s="1">
        <v>30.915764002561566</v>
      </c>
      <c r="D204" s="1">
        <v>37.877000000000002</v>
      </c>
      <c r="E204" s="1">
        <v>38.917999999999999</v>
      </c>
      <c r="F204" s="1">
        <v>237.31299999999996</v>
      </c>
      <c r="G204" s="1">
        <v>237.31299217790365</v>
      </c>
      <c r="H204" s="1">
        <v>323.13229808583856</v>
      </c>
    </row>
    <row r="205" spans="1:8" x14ac:dyDescent="0.2">
      <c r="A205" t="s">
        <v>1</v>
      </c>
      <c r="B205" t="s">
        <v>35</v>
      </c>
      <c r="C205" s="1">
        <v>923.54913330078125</v>
      </c>
      <c r="D205" s="1">
        <v>965.8060302734375</v>
      </c>
      <c r="E205" s="1">
        <v>871.8050537109375</v>
      </c>
      <c r="F205" s="1">
        <v>6538.0810546875</v>
      </c>
      <c r="G205" s="1">
        <v>6538.0810546875</v>
      </c>
      <c r="H205" s="1">
        <v>8283.48046875</v>
      </c>
    </row>
    <row r="206" spans="1:8" x14ac:dyDescent="0.2">
      <c r="A206" t="s">
        <v>1</v>
      </c>
      <c r="B206" t="s">
        <v>36</v>
      </c>
      <c r="C206" s="1">
        <v>456.712646484375</v>
      </c>
      <c r="D206" s="1">
        <v>422.30300903320312</v>
      </c>
      <c r="E206" s="1">
        <v>404.13497924804688</v>
      </c>
      <c r="F206" s="1">
        <v>2820.696044921875</v>
      </c>
      <c r="G206" s="1">
        <v>2820.696044921875</v>
      </c>
      <c r="H206" s="1">
        <v>3849.4521484375</v>
      </c>
    </row>
    <row r="207" spans="1:8" x14ac:dyDescent="0.2">
      <c r="A207" t="s">
        <v>2</v>
      </c>
      <c r="B207" t="s">
        <v>30</v>
      </c>
      <c r="C207" s="1">
        <v>83.956001281738281</v>
      </c>
      <c r="D207" s="1">
        <v>134.67100524902344</v>
      </c>
      <c r="E207" s="1">
        <v>113.02799987792969</v>
      </c>
      <c r="F207" s="1">
        <v>859.885009765625</v>
      </c>
      <c r="G207" s="1">
        <v>859.885009765625</v>
      </c>
      <c r="H207" s="1">
        <v>994.9649658203125</v>
      </c>
    </row>
    <row r="208" spans="1:8" x14ac:dyDescent="0.2">
      <c r="A208" t="s">
        <v>2</v>
      </c>
      <c r="B208" t="s">
        <v>31</v>
      </c>
      <c r="C208" s="1">
        <v>50.291999999999994</v>
      </c>
      <c r="D208" s="1">
        <v>54.607999999999983</v>
      </c>
      <c r="E208" s="1">
        <v>50.369</v>
      </c>
      <c r="F208" s="1">
        <v>326.29199999999997</v>
      </c>
      <c r="G208" s="1">
        <v>326.29199486970901</v>
      </c>
      <c r="H208" s="1">
        <v>465.80699649453163</v>
      </c>
    </row>
    <row r="209" spans="1:8" x14ac:dyDescent="0.2">
      <c r="A209" t="s">
        <v>2</v>
      </c>
      <c r="B209" t="s">
        <v>57</v>
      </c>
      <c r="C209" s="1">
        <v>46.278999999999996</v>
      </c>
      <c r="D209" s="1">
        <v>43.906000025570393</v>
      </c>
      <c r="E209" s="1">
        <v>35.701999872922897</v>
      </c>
      <c r="F209" s="1">
        <v>245.29099905490875</v>
      </c>
      <c r="G209" s="1">
        <v>245.29099893569946</v>
      </c>
      <c r="H209" s="1">
        <v>377.66099834442139</v>
      </c>
    </row>
    <row r="210" spans="1:8" x14ac:dyDescent="0.2">
      <c r="A210" t="s">
        <v>2</v>
      </c>
      <c r="B210" t="s">
        <v>58</v>
      </c>
      <c r="C210" s="1">
        <v>10.141</v>
      </c>
      <c r="D210" s="1">
        <v>9.257000039331615</v>
      </c>
      <c r="E210" s="1">
        <v>9.6220000013709068</v>
      </c>
      <c r="F210" s="1">
        <v>79.743999525904655</v>
      </c>
      <c r="G210" s="1">
        <v>79.744004365056753</v>
      </c>
      <c r="H210" s="1">
        <v>87.060000315308571</v>
      </c>
    </row>
    <row r="211" spans="1:8" x14ac:dyDescent="0.2">
      <c r="A211" t="s">
        <v>2</v>
      </c>
      <c r="B211" t="s">
        <v>59</v>
      </c>
      <c r="C211" s="1">
        <v>3.5009999999999994</v>
      </c>
      <c r="D211" s="1">
        <v>3.5750000000000002</v>
      </c>
      <c r="E211" s="1">
        <v>3.8969999999999998</v>
      </c>
      <c r="F211" s="1">
        <v>26.846</v>
      </c>
      <c r="G211" s="1">
        <v>26.846002399921417</v>
      </c>
      <c r="H211" s="1">
        <v>32.918999806046486</v>
      </c>
    </row>
    <row r="212" spans="1:8" x14ac:dyDescent="0.2">
      <c r="A212" t="s">
        <v>2</v>
      </c>
      <c r="B212" t="s">
        <v>32</v>
      </c>
      <c r="C212" s="1">
        <v>17.745999999999995</v>
      </c>
      <c r="D212" s="1">
        <v>14.927</v>
      </c>
      <c r="E212" s="1">
        <v>15.745999999999999</v>
      </c>
      <c r="F212" s="1">
        <v>108.33099999999999</v>
      </c>
      <c r="G212" s="1">
        <v>108.33099968731403</v>
      </c>
      <c r="H212" s="1">
        <v>145.25699914991856</v>
      </c>
    </row>
    <row r="213" spans="1:8" x14ac:dyDescent="0.2">
      <c r="A213" t="s">
        <v>2</v>
      </c>
      <c r="B213" t="s">
        <v>33</v>
      </c>
      <c r="C213" s="1">
        <v>11.620000000000001</v>
      </c>
      <c r="D213" s="1">
        <v>9.048</v>
      </c>
      <c r="E213" s="1">
        <v>7.63</v>
      </c>
      <c r="F213" s="1">
        <v>64.337000000000003</v>
      </c>
      <c r="G213" s="1">
        <v>64.336999628692865</v>
      </c>
      <c r="H213" s="1">
        <v>84.894000962376595</v>
      </c>
    </row>
    <row r="214" spans="1:8" x14ac:dyDescent="0.2">
      <c r="A214" t="s">
        <v>2</v>
      </c>
      <c r="B214" t="s">
        <v>34</v>
      </c>
      <c r="C214" s="1">
        <v>4.7589999999999995</v>
      </c>
      <c r="D214" s="1">
        <v>4.7150000000000007</v>
      </c>
      <c r="E214" s="1">
        <v>5.7029999999999994</v>
      </c>
      <c r="F214" s="1">
        <v>33.939</v>
      </c>
      <c r="G214" s="1">
        <v>33.939000487327576</v>
      </c>
      <c r="H214" s="1">
        <v>45.530999220907688</v>
      </c>
    </row>
    <row r="215" spans="1:8" x14ac:dyDescent="0.2">
      <c r="A215" t="s">
        <v>2</v>
      </c>
      <c r="B215" t="s">
        <v>35</v>
      </c>
      <c r="C215" s="1">
        <v>228.29400634765625</v>
      </c>
      <c r="D215" s="1">
        <v>274.70700073242188</v>
      </c>
      <c r="E215" s="1">
        <v>241.69700622558594</v>
      </c>
      <c r="F215" s="1">
        <v>1744.6650390625</v>
      </c>
      <c r="G215" s="1">
        <v>1744.6650390625</v>
      </c>
      <c r="H215" s="1">
        <v>2234.093994140625</v>
      </c>
    </row>
    <row r="216" spans="1:8" x14ac:dyDescent="0.2">
      <c r="A216" t="s">
        <v>2</v>
      </c>
      <c r="B216" t="s">
        <v>36</v>
      </c>
      <c r="C216" s="1">
        <v>94.046005249023438</v>
      </c>
      <c r="D216" s="1">
        <v>85.427993774414062</v>
      </c>
      <c r="E216" s="1">
        <v>78.300003051757812</v>
      </c>
      <c r="F216" s="1">
        <v>558.488037109375</v>
      </c>
      <c r="G216" s="1">
        <v>558.488037109375</v>
      </c>
      <c r="H216" s="1">
        <v>773.322021484375</v>
      </c>
    </row>
    <row r="217" spans="1:8" x14ac:dyDescent="0.2">
      <c r="A217" t="s">
        <v>3</v>
      </c>
      <c r="B217" t="s">
        <v>30</v>
      </c>
      <c r="C217" s="1">
        <v>41.834999084472656</v>
      </c>
      <c r="D217" s="1">
        <v>38.995998382568359</v>
      </c>
      <c r="E217" s="1">
        <v>30.174999237060547</v>
      </c>
      <c r="F217" s="1">
        <v>291.98800659179688</v>
      </c>
      <c r="G217" s="1">
        <v>291.98800659179688</v>
      </c>
      <c r="H217" s="1">
        <v>333.01800537109375</v>
      </c>
    </row>
    <row r="218" spans="1:8" x14ac:dyDescent="0.2">
      <c r="A218" t="s">
        <v>3</v>
      </c>
      <c r="B218" t="s">
        <v>31</v>
      </c>
      <c r="C218" s="1">
        <v>43.436999999999998</v>
      </c>
      <c r="D218" s="1">
        <v>45.180000000000007</v>
      </c>
      <c r="E218" s="1">
        <v>40.631999999999998</v>
      </c>
      <c r="F218" s="1">
        <v>351.53500000000003</v>
      </c>
      <c r="G218" s="1">
        <v>351.53503060340881</v>
      </c>
      <c r="H218" s="1">
        <v>387.74699282646179</v>
      </c>
    </row>
    <row r="219" spans="1:8" x14ac:dyDescent="0.2">
      <c r="A219" t="s">
        <v>3</v>
      </c>
      <c r="B219" t="s">
        <v>57</v>
      </c>
      <c r="C219" s="1">
        <v>14.474999999999998</v>
      </c>
      <c r="D219" s="1">
        <v>20.315000034868717</v>
      </c>
      <c r="E219" s="1">
        <v>18.959999695420265</v>
      </c>
      <c r="F219" s="1">
        <v>101.38699966669083</v>
      </c>
      <c r="G219" s="1">
        <v>101.3870033621788</v>
      </c>
      <c r="H219" s="1">
        <v>161.25000137090683</v>
      </c>
    </row>
    <row r="220" spans="1:8" x14ac:dyDescent="0.2">
      <c r="A220" t="s">
        <v>3</v>
      </c>
      <c r="B220" t="s">
        <v>58</v>
      </c>
      <c r="C220" s="1">
        <v>11.879</v>
      </c>
      <c r="D220" s="1">
        <v>12.347000067122281</v>
      </c>
      <c r="E220" s="1">
        <v>10.740000055171549</v>
      </c>
      <c r="F220" s="1">
        <v>89.237999400123954</v>
      </c>
      <c r="G220" s="1">
        <v>89.238003723323345</v>
      </c>
      <c r="H220" s="1">
        <v>104.89800072088838</v>
      </c>
    </row>
    <row r="221" spans="1:8" x14ac:dyDescent="0.2">
      <c r="A221" t="s">
        <v>3</v>
      </c>
      <c r="B221" t="s">
        <v>59</v>
      </c>
      <c r="C221" s="1">
        <v>3.0350000000000001</v>
      </c>
      <c r="D221" s="1">
        <v>2.5600000000000005</v>
      </c>
      <c r="E221" s="1">
        <v>2.3910000000000009</v>
      </c>
      <c r="F221" s="1">
        <v>16.006</v>
      </c>
      <c r="G221" s="1">
        <v>16.005999896675348</v>
      </c>
      <c r="H221" s="1">
        <v>23.95799994841218</v>
      </c>
    </row>
    <row r="222" spans="1:8" x14ac:dyDescent="0.2">
      <c r="A222" t="s">
        <v>3</v>
      </c>
      <c r="B222" t="s">
        <v>32</v>
      </c>
      <c r="C222" s="1">
        <v>29.17400000000001</v>
      </c>
      <c r="D222" s="1">
        <v>29.044</v>
      </c>
      <c r="E222" s="1">
        <v>28.062000000000005</v>
      </c>
      <c r="F222" s="1">
        <v>145.98700000000002</v>
      </c>
      <c r="G222" s="1">
        <v>145.98699844628572</v>
      </c>
      <c r="H222" s="1">
        <v>258.84000174701214</v>
      </c>
    </row>
    <row r="223" spans="1:8" x14ac:dyDescent="0.2">
      <c r="A223" t="s">
        <v>3</v>
      </c>
      <c r="B223" t="s">
        <v>33</v>
      </c>
      <c r="C223" s="1">
        <v>37.128999999999998</v>
      </c>
      <c r="D223" s="1">
        <v>16.076000000000001</v>
      </c>
      <c r="E223" s="1">
        <v>15.545000000000002</v>
      </c>
      <c r="F223" s="1">
        <v>244.53900000000004</v>
      </c>
      <c r="G223" s="1">
        <v>244.53900884091854</v>
      </c>
      <c r="H223" s="1">
        <v>206.24999828636646</v>
      </c>
    </row>
    <row r="224" spans="1:8" x14ac:dyDescent="0.2">
      <c r="A224" t="s">
        <v>3</v>
      </c>
      <c r="B224" t="s">
        <v>34</v>
      </c>
      <c r="C224" s="1">
        <v>5.3929999999999998</v>
      </c>
      <c r="D224" s="1">
        <v>11.368000000000004</v>
      </c>
      <c r="E224" s="1">
        <v>11.77</v>
      </c>
      <c r="F224" s="1">
        <v>47.934000000000005</v>
      </c>
      <c r="G224" s="1">
        <v>47.933998078107834</v>
      </c>
      <c r="H224" s="1">
        <v>85.593004211783409</v>
      </c>
    </row>
    <row r="225" spans="1:8" x14ac:dyDescent="0.2">
      <c r="A225" t="s">
        <v>3</v>
      </c>
      <c r="B225" t="s">
        <v>35</v>
      </c>
      <c r="C225" s="1">
        <v>186.35702514648438</v>
      </c>
      <c r="D225" s="1">
        <v>175.88600158691406</v>
      </c>
      <c r="E225" s="1">
        <v>158.27499389648438</v>
      </c>
      <c r="F225" s="1">
        <v>1288.614013671875</v>
      </c>
      <c r="G225" s="1">
        <v>1288.614013671875</v>
      </c>
      <c r="H225" s="1">
        <v>1561.553955078125</v>
      </c>
    </row>
    <row r="226" spans="1:8" x14ac:dyDescent="0.2">
      <c r="A226" t="s">
        <v>3</v>
      </c>
      <c r="B226" t="s">
        <v>36</v>
      </c>
      <c r="C226" s="1">
        <v>101.08499908447266</v>
      </c>
      <c r="D226" s="1">
        <v>91.709991455078125</v>
      </c>
      <c r="E226" s="1">
        <v>87.467994689941406</v>
      </c>
      <c r="F226" s="1">
        <v>645.09100341796875</v>
      </c>
      <c r="G226" s="1">
        <v>645.09100341796875</v>
      </c>
      <c r="H226" s="1">
        <v>840.7890625</v>
      </c>
    </row>
    <row r="227" spans="1:8" x14ac:dyDescent="0.2">
      <c r="A227" t="s">
        <v>4</v>
      </c>
      <c r="B227" t="s">
        <v>30</v>
      </c>
      <c r="C227" s="1">
        <v>0</v>
      </c>
      <c r="D227" s="1">
        <v>0</v>
      </c>
      <c r="E227" s="1">
        <v>0</v>
      </c>
      <c r="F227" s="1">
        <v>0</v>
      </c>
      <c r="G227" s="1">
        <v>0</v>
      </c>
      <c r="H227" s="1">
        <v>0</v>
      </c>
    </row>
    <row r="228" spans="1:8" x14ac:dyDescent="0.2">
      <c r="A228" t="s">
        <v>4</v>
      </c>
      <c r="B228" t="s">
        <v>31</v>
      </c>
      <c r="C228" s="1">
        <v>0</v>
      </c>
      <c r="D228" s="1">
        <v>0</v>
      </c>
      <c r="E228" s="1">
        <v>0</v>
      </c>
      <c r="F228" s="1">
        <v>0</v>
      </c>
      <c r="G228" s="1">
        <v>0</v>
      </c>
      <c r="H228" s="1">
        <v>0</v>
      </c>
    </row>
    <row r="229" spans="1:8" x14ac:dyDescent="0.2">
      <c r="A229" t="s">
        <v>4</v>
      </c>
      <c r="B229" t="s">
        <v>57</v>
      </c>
      <c r="C229" s="1">
        <v>11.319999999999997</v>
      </c>
      <c r="D229" s="1">
        <v>10.027000091969967</v>
      </c>
      <c r="E229" s="1">
        <v>8.8550000488758087</v>
      </c>
      <c r="F229" s="1">
        <v>54.721000082790852</v>
      </c>
      <c r="G229" s="1">
        <v>54.721001744270325</v>
      </c>
      <c r="H229" s="1">
        <v>90.605998933315277</v>
      </c>
    </row>
    <row r="230" spans="1:8" x14ac:dyDescent="0.2">
      <c r="A230" t="s">
        <v>4</v>
      </c>
      <c r="B230" t="s">
        <v>58</v>
      </c>
      <c r="C230" s="1">
        <v>4.4329999999999998</v>
      </c>
      <c r="D230" s="1">
        <v>5.0440000277012587</v>
      </c>
      <c r="E230" s="1">
        <v>3.9299999810755253</v>
      </c>
      <c r="F230" s="1">
        <v>27.132999882102013</v>
      </c>
      <c r="G230" s="1">
        <v>27.132999338209629</v>
      </c>
      <c r="H230" s="1">
        <v>40.221000202000141</v>
      </c>
    </row>
    <row r="231" spans="1:8" x14ac:dyDescent="0.2">
      <c r="A231" t="s">
        <v>4</v>
      </c>
      <c r="B231" t="s">
        <v>59</v>
      </c>
      <c r="C231" s="1">
        <v>0.28100000000000003</v>
      </c>
      <c r="D231" s="1">
        <v>0.25</v>
      </c>
      <c r="E231" s="1">
        <v>0.26200000000000001</v>
      </c>
      <c r="F231" s="1">
        <v>1.3860000000000001</v>
      </c>
      <c r="G231" s="1">
        <v>1.3860000502318144</v>
      </c>
      <c r="H231" s="1">
        <v>2.3790000006556511</v>
      </c>
    </row>
    <row r="232" spans="1:8" x14ac:dyDescent="0.2">
      <c r="A232" t="s">
        <v>4</v>
      </c>
      <c r="B232" t="s">
        <v>32</v>
      </c>
      <c r="C232" s="1">
        <v>15.158000000000001</v>
      </c>
      <c r="D232" s="1">
        <v>14.775</v>
      </c>
      <c r="E232" s="1">
        <v>12.878</v>
      </c>
      <c r="F232" s="1">
        <v>72.411000000000016</v>
      </c>
      <c r="G232" s="1">
        <v>72.411002486944199</v>
      </c>
      <c r="H232" s="1">
        <v>128.43299911916256</v>
      </c>
    </row>
    <row r="233" spans="1:8" x14ac:dyDescent="0.2">
      <c r="A233" t="s">
        <v>4</v>
      </c>
      <c r="B233" t="s">
        <v>33</v>
      </c>
      <c r="C233" s="1">
        <v>10.189000000000002</v>
      </c>
      <c r="D233" s="1">
        <v>6.5680000000000005</v>
      </c>
      <c r="E233" s="1">
        <v>10.055</v>
      </c>
      <c r="F233" s="1">
        <v>47.884</v>
      </c>
      <c r="G233" s="1">
        <v>47.883998371660709</v>
      </c>
      <c r="H233" s="1">
        <v>80.435999851673841</v>
      </c>
    </row>
    <row r="234" spans="1:8" x14ac:dyDescent="0.2">
      <c r="A234" t="s">
        <v>4</v>
      </c>
      <c r="B234" t="s">
        <v>34</v>
      </c>
      <c r="C234" s="1">
        <v>9.1690000000000005</v>
      </c>
      <c r="D234" s="1">
        <v>10.452</v>
      </c>
      <c r="E234" s="1">
        <v>10.370000000000001</v>
      </c>
      <c r="F234" s="1">
        <v>67.069000000000003</v>
      </c>
      <c r="G234" s="1">
        <v>67.068995282053947</v>
      </c>
      <c r="H234" s="1">
        <v>89.973001457750797</v>
      </c>
    </row>
    <row r="235" spans="1:8" x14ac:dyDescent="0.2">
      <c r="A235" t="s">
        <v>4</v>
      </c>
      <c r="B235" t="s">
        <v>35</v>
      </c>
      <c r="C235" s="1">
        <v>50.549999237060547</v>
      </c>
      <c r="D235" s="1">
        <v>47.116001129150391</v>
      </c>
      <c r="E235" s="1">
        <v>46.349998474121094</v>
      </c>
      <c r="F235" s="1">
        <v>270.60400390625</v>
      </c>
      <c r="G235" s="1">
        <v>270.60400390625</v>
      </c>
      <c r="H235" s="1">
        <v>432.04800415039062</v>
      </c>
    </row>
    <row r="236" spans="1:8" x14ac:dyDescent="0.2">
      <c r="A236" t="s">
        <v>4</v>
      </c>
      <c r="B236" t="s">
        <v>36</v>
      </c>
      <c r="C236" s="1">
        <v>50.549999237060547</v>
      </c>
      <c r="D236" s="1">
        <v>47.116001129150391</v>
      </c>
      <c r="E236" s="1">
        <v>46.349998474121094</v>
      </c>
      <c r="F236" s="1">
        <v>270.60400390625</v>
      </c>
      <c r="G236" s="1">
        <v>270.60400390625</v>
      </c>
      <c r="H236" s="1">
        <v>432.04800415039062</v>
      </c>
    </row>
    <row r="237" spans="1:8" x14ac:dyDescent="0.2">
      <c r="A237" t="s">
        <v>5</v>
      </c>
      <c r="B237" t="s">
        <v>30</v>
      </c>
      <c r="C237" s="1">
        <v>59.060001373291016</v>
      </c>
      <c r="D237" s="1">
        <v>69.382003784179688</v>
      </c>
      <c r="E237" s="1">
        <v>64.7239990234375</v>
      </c>
      <c r="F237" s="1">
        <v>432.4530029296875</v>
      </c>
      <c r="G237" s="1">
        <v>432.4530029296875</v>
      </c>
      <c r="H237" s="1">
        <v>579.49798583984375</v>
      </c>
    </row>
    <row r="238" spans="1:8" x14ac:dyDescent="0.2">
      <c r="A238" t="s">
        <v>5</v>
      </c>
      <c r="B238" t="s">
        <v>31</v>
      </c>
      <c r="C238" s="1">
        <v>83.009476814270059</v>
      </c>
      <c r="D238" s="1">
        <v>95.01</v>
      </c>
      <c r="E238" s="1">
        <v>80.739999999999995</v>
      </c>
      <c r="F238" s="1">
        <v>744.30999999999983</v>
      </c>
      <c r="G238" s="1">
        <v>744.30994641780853</v>
      </c>
      <c r="H238" s="1">
        <v>776.27843105792999</v>
      </c>
    </row>
    <row r="239" spans="1:8" x14ac:dyDescent="0.2">
      <c r="A239" t="s">
        <v>5</v>
      </c>
      <c r="B239" t="s">
        <v>57</v>
      </c>
      <c r="C239" s="1">
        <v>29.121000000000009</v>
      </c>
      <c r="D239" s="1">
        <v>29.752999978605658</v>
      </c>
      <c r="E239" s="1">
        <v>26.282000025268644</v>
      </c>
      <c r="F239" s="1">
        <v>185.92299904022366</v>
      </c>
      <c r="G239" s="1">
        <v>185.92300445493311</v>
      </c>
      <c r="H239" s="1">
        <v>255.46799923293293</v>
      </c>
    </row>
    <row r="240" spans="1:8" x14ac:dyDescent="0.2">
      <c r="A240" t="s">
        <v>5</v>
      </c>
      <c r="B240" t="s">
        <v>58</v>
      </c>
      <c r="C240" s="1">
        <v>17.215633369963648</v>
      </c>
      <c r="D240" s="1">
        <v>18.361000008066185</v>
      </c>
      <c r="E240" s="1">
        <v>17.334999990300275</v>
      </c>
      <c r="F240" s="1">
        <v>129.30500032706186</v>
      </c>
      <c r="G240" s="1">
        <v>129.30500629264861</v>
      </c>
      <c r="H240" s="1">
        <v>158.73489948362112</v>
      </c>
    </row>
    <row r="241" spans="1:8" x14ac:dyDescent="0.2">
      <c r="A241" t="s">
        <v>5</v>
      </c>
      <c r="B241" t="s">
        <v>59</v>
      </c>
      <c r="C241" s="1">
        <v>8.8560000000000016</v>
      </c>
      <c r="D241" s="1">
        <v>9.415999999999995</v>
      </c>
      <c r="E241" s="1">
        <v>8.9859999999999953</v>
      </c>
      <c r="F241" s="1">
        <v>64.223000000000013</v>
      </c>
      <c r="G241" s="1">
        <v>64.222998851910233</v>
      </c>
      <c r="H241" s="1">
        <v>81.774000428617001</v>
      </c>
    </row>
    <row r="242" spans="1:8" x14ac:dyDescent="0.2">
      <c r="A242" t="s">
        <v>5</v>
      </c>
      <c r="B242" t="s">
        <v>32</v>
      </c>
      <c r="C242" s="1">
        <v>19.399999999999999</v>
      </c>
      <c r="D242" s="1">
        <v>15.520999999999997</v>
      </c>
      <c r="E242" s="1">
        <v>14.194999999999999</v>
      </c>
      <c r="F242" s="1">
        <v>93.426000000000016</v>
      </c>
      <c r="G242" s="1">
        <v>93.426000893581659</v>
      </c>
      <c r="H242" s="1">
        <v>147.34799863025546</v>
      </c>
    </row>
    <row r="243" spans="1:8" x14ac:dyDescent="0.2">
      <c r="A243" t="s">
        <v>5</v>
      </c>
      <c r="B243" t="s">
        <v>33</v>
      </c>
      <c r="C243" s="1">
        <v>17.136258811473859</v>
      </c>
      <c r="D243" s="1">
        <v>15.006000000000004</v>
      </c>
      <c r="E243" s="1">
        <v>15.601999999999991</v>
      </c>
      <c r="F243" s="1">
        <v>111.73800000000008</v>
      </c>
      <c r="G243" s="1">
        <v>111.7379981786944</v>
      </c>
      <c r="H243" s="1">
        <v>143.23277641274035</v>
      </c>
    </row>
    <row r="244" spans="1:8" x14ac:dyDescent="0.2">
      <c r="A244" t="s">
        <v>5</v>
      </c>
      <c r="B244" t="s">
        <v>34</v>
      </c>
      <c r="C244" s="1">
        <v>6.3007640025615634</v>
      </c>
      <c r="D244" s="1">
        <v>6.3759999999999986</v>
      </c>
      <c r="E244" s="1">
        <v>5.7589999999999977</v>
      </c>
      <c r="F244" s="1">
        <v>48.136999999999993</v>
      </c>
      <c r="G244" s="1">
        <v>48.136998910456896</v>
      </c>
      <c r="H244" s="1">
        <v>55.307292085140944</v>
      </c>
    </row>
    <row r="245" spans="1:8" x14ac:dyDescent="0.2">
      <c r="A245" t="s">
        <v>5</v>
      </c>
      <c r="B245" t="s">
        <v>35</v>
      </c>
      <c r="C245" s="1">
        <v>240.09913635253906</v>
      </c>
      <c r="D245" s="1">
        <v>258.82501220703125</v>
      </c>
      <c r="E245" s="1">
        <v>233.62300109863281</v>
      </c>
      <c r="F245" s="1">
        <v>1809.5150146484375</v>
      </c>
      <c r="G245" s="1">
        <v>1809.5150146484375</v>
      </c>
      <c r="H245" s="1">
        <v>2197.641357421875</v>
      </c>
    </row>
    <row r="246" spans="1:8" x14ac:dyDescent="0.2">
      <c r="A246" t="s">
        <v>5</v>
      </c>
      <c r="B246" t="s">
        <v>36</v>
      </c>
      <c r="C246" s="1">
        <v>98.029655456542969</v>
      </c>
      <c r="D246" s="1">
        <v>94.432998657226562</v>
      </c>
      <c r="E246" s="1">
        <v>88.159004211425781</v>
      </c>
      <c r="F246" s="1">
        <v>632.75201416015625</v>
      </c>
      <c r="G246" s="1">
        <v>632.75201416015625</v>
      </c>
      <c r="H246" s="1">
        <v>841.864990234375</v>
      </c>
    </row>
    <row r="247" spans="1:8" x14ac:dyDescent="0.2">
      <c r="A247" t="s">
        <v>6</v>
      </c>
      <c r="B247" t="s">
        <v>30</v>
      </c>
      <c r="C247" s="1">
        <v>51.305000305175781</v>
      </c>
      <c r="D247" s="1">
        <v>53.924999237060547</v>
      </c>
      <c r="E247" s="1">
        <v>40.817001342773438</v>
      </c>
      <c r="F247" s="1">
        <v>284.02099609375</v>
      </c>
      <c r="G247" s="1">
        <v>284.02099609375</v>
      </c>
      <c r="H247" s="1">
        <v>438.1409912109375</v>
      </c>
    </row>
    <row r="248" spans="1:8" x14ac:dyDescent="0.2">
      <c r="A248" t="s">
        <v>6</v>
      </c>
      <c r="B248" t="s">
        <v>31</v>
      </c>
      <c r="C248" s="1">
        <v>53.942</v>
      </c>
      <c r="D248" s="1">
        <v>51.730999999999995</v>
      </c>
      <c r="E248" s="1">
        <v>47.185000000000016</v>
      </c>
      <c r="F248" s="1">
        <v>426.90100000000007</v>
      </c>
      <c r="G248" s="1">
        <v>426.90101744234562</v>
      </c>
      <c r="H248" s="1">
        <v>458.57400074601173</v>
      </c>
    </row>
    <row r="249" spans="1:8" x14ac:dyDescent="0.2">
      <c r="A249" t="s">
        <v>6</v>
      </c>
      <c r="B249" t="s">
        <v>57</v>
      </c>
      <c r="C249" s="1">
        <v>33.975999999999992</v>
      </c>
      <c r="D249" s="1">
        <v>35.962000098079443</v>
      </c>
      <c r="E249" s="1">
        <v>32.409000284969807</v>
      </c>
      <c r="F249" s="1">
        <v>198.07300055027008</v>
      </c>
      <c r="G249" s="1">
        <v>198.07300153374672</v>
      </c>
      <c r="H249" s="1">
        <v>307.04099899530411</v>
      </c>
    </row>
    <row r="250" spans="1:8" x14ac:dyDescent="0.2">
      <c r="A250" t="s">
        <v>6</v>
      </c>
      <c r="B250" t="s">
        <v>58</v>
      </c>
      <c r="C250" s="1">
        <v>21.109000000000002</v>
      </c>
      <c r="D250" s="1">
        <v>21.415000019944273</v>
      </c>
      <c r="E250" s="1">
        <v>22.356000083847903</v>
      </c>
      <c r="F250" s="1">
        <v>158.51500163576566</v>
      </c>
      <c r="G250" s="1">
        <v>158.51500836433843</v>
      </c>
      <c r="H250" s="1">
        <v>194.63999923598021</v>
      </c>
    </row>
    <row r="251" spans="1:8" x14ac:dyDescent="0.2">
      <c r="A251" t="s">
        <v>6</v>
      </c>
      <c r="B251" t="s">
        <v>59</v>
      </c>
      <c r="C251" s="1">
        <v>6.8389999999999986</v>
      </c>
      <c r="D251" s="1">
        <v>5.9640000000000004</v>
      </c>
      <c r="E251" s="1">
        <v>6.32</v>
      </c>
      <c r="F251" s="1">
        <v>42.64</v>
      </c>
      <c r="G251" s="1">
        <v>42.640000266954303</v>
      </c>
      <c r="H251" s="1">
        <v>57.368999693542719</v>
      </c>
    </row>
    <row r="252" spans="1:8" x14ac:dyDescent="0.2">
      <c r="A252" t="s">
        <v>6</v>
      </c>
      <c r="B252" t="s">
        <v>32</v>
      </c>
      <c r="C252" s="1">
        <v>25.094999999999999</v>
      </c>
      <c r="D252" s="1">
        <v>18.251000000000001</v>
      </c>
      <c r="E252" s="1">
        <v>17.798999999999996</v>
      </c>
      <c r="F252" s="1">
        <v>117.00999999999996</v>
      </c>
      <c r="G252" s="1">
        <v>117.01000050082803</v>
      </c>
      <c r="H252" s="1">
        <v>183.43499941751361</v>
      </c>
    </row>
    <row r="253" spans="1:8" x14ac:dyDescent="0.2">
      <c r="A253" t="s">
        <v>6</v>
      </c>
      <c r="B253" t="s">
        <v>33</v>
      </c>
      <c r="C253" s="1">
        <v>20.689000000000007</v>
      </c>
      <c r="D253" s="1">
        <v>17.058000000000003</v>
      </c>
      <c r="E253" s="1">
        <v>19.657999999999998</v>
      </c>
      <c r="F253" s="1">
        <v>157.28899999999999</v>
      </c>
      <c r="G253" s="1">
        <v>157.28900271607563</v>
      </c>
      <c r="H253" s="1">
        <v>172.21499710809439</v>
      </c>
    </row>
    <row r="254" spans="1:8" x14ac:dyDescent="0.2">
      <c r="A254" t="s">
        <v>6</v>
      </c>
      <c r="B254" t="s">
        <v>34</v>
      </c>
      <c r="C254" s="1">
        <v>5.2940000000000005</v>
      </c>
      <c r="D254" s="1">
        <v>4.9659999999999993</v>
      </c>
      <c r="E254" s="1">
        <v>5.3159999999999989</v>
      </c>
      <c r="F254" s="1">
        <v>40.234000000000009</v>
      </c>
      <c r="G254" s="1">
        <v>40.233999419957399</v>
      </c>
      <c r="H254" s="1">
        <v>46.728001110255718</v>
      </c>
    </row>
    <row r="255" spans="1:8" x14ac:dyDescent="0.2">
      <c r="A255" t="s">
        <v>6</v>
      </c>
      <c r="B255" t="s">
        <v>35</v>
      </c>
      <c r="C255" s="1">
        <v>218.24899291992188</v>
      </c>
      <c r="D255" s="1">
        <v>209.27200317382812</v>
      </c>
      <c r="E255" s="1">
        <v>191.86000061035156</v>
      </c>
      <c r="F255" s="1">
        <v>1424.6829833984375</v>
      </c>
      <c r="G255" s="1">
        <v>1424.68310546875</v>
      </c>
      <c r="H255" s="1">
        <v>1858.14306640625</v>
      </c>
    </row>
    <row r="256" spans="1:8" x14ac:dyDescent="0.2">
      <c r="A256" t="s">
        <v>6</v>
      </c>
      <c r="B256" t="s">
        <v>36</v>
      </c>
      <c r="C256" s="1">
        <v>113.00200653076172</v>
      </c>
      <c r="D256" s="1">
        <v>103.61600494384766</v>
      </c>
      <c r="E256" s="1">
        <v>103.85800170898438</v>
      </c>
      <c r="F256" s="1">
        <v>713.76104736328125</v>
      </c>
      <c r="G256" s="1">
        <v>713.76104736328125</v>
      </c>
      <c r="H256" s="1">
        <v>961.42803955078125</v>
      </c>
    </row>
    <row r="257" spans="1:8" x14ac:dyDescent="0.2">
      <c r="A257" t="s">
        <v>7</v>
      </c>
      <c r="B257" t="s">
        <v>30</v>
      </c>
      <c r="C257" s="1">
        <v>16.613000869750977</v>
      </c>
      <c r="D257" s="1">
        <v>15.473999977111816</v>
      </c>
      <c r="E257" s="1">
        <v>12.184000015258789</v>
      </c>
      <c r="F257" s="1">
        <v>93.443000793457031</v>
      </c>
      <c r="G257" s="1">
        <v>98.922332763671875</v>
      </c>
      <c r="H257" s="1">
        <v>132.81300354003906</v>
      </c>
    </row>
    <row r="258" spans="1:8" x14ac:dyDescent="0.2">
      <c r="A258" t="s">
        <v>7</v>
      </c>
      <c r="B258" t="s">
        <v>31</v>
      </c>
      <c r="C258" s="1">
        <v>13.55347681427002</v>
      </c>
      <c r="D258" s="1">
        <v>18.139000000000003</v>
      </c>
      <c r="E258" s="1">
        <v>14.231999999999999</v>
      </c>
      <c r="F258" s="1">
        <v>105.164</v>
      </c>
      <c r="G258" s="1">
        <v>131.68723858892918</v>
      </c>
      <c r="H258" s="1">
        <v>137.7734293192625</v>
      </c>
    </row>
    <row r="259" spans="1:8" x14ac:dyDescent="0.2">
      <c r="A259" t="s">
        <v>7</v>
      </c>
      <c r="B259" t="s">
        <v>57</v>
      </c>
      <c r="C259" s="1">
        <v>7.3149999999999986</v>
      </c>
      <c r="D259" s="1">
        <v>6.7679999636020511</v>
      </c>
      <c r="E259" s="1">
        <v>6.6400000208523124</v>
      </c>
      <c r="F259" s="1">
        <v>35.453999878838658</v>
      </c>
      <c r="G259" s="1">
        <v>41.474122847430408</v>
      </c>
      <c r="H259" s="1">
        <v>62.168998843058944</v>
      </c>
    </row>
    <row r="260" spans="1:8" x14ac:dyDescent="0.2">
      <c r="A260" t="s">
        <v>7</v>
      </c>
      <c r="B260" t="s">
        <v>58</v>
      </c>
      <c r="C260" s="1">
        <v>5.3326333699636503</v>
      </c>
      <c r="D260" s="1">
        <v>6.0420000291196629</v>
      </c>
      <c r="E260" s="1">
        <v>5.8589999828254804</v>
      </c>
      <c r="F260" s="1">
        <v>40.198000456672162</v>
      </c>
      <c r="G260" s="1">
        <v>41.540903896093369</v>
      </c>
      <c r="H260" s="1">
        <v>51.700900681316853</v>
      </c>
    </row>
    <row r="261" spans="1:8" x14ac:dyDescent="0.2">
      <c r="A261" t="s">
        <v>7</v>
      </c>
      <c r="B261" t="s">
        <v>59</v>
      </c>
      <c r="C261" s="1">
        <v>1.5669999999999999</v>
      </c>
      <c r="D261" s="1">
        <v>1.8079999999999998</v>
      </c>
      <c r="E261" s="1">
        <v>1.798</v>
      </c>
      <c r="F261" s="1">
        <v>11.931000000000001</v>
      </c>
      <c r="G261" s="1">
        <v>11.976074147969484</v>
      </c>
      <c r="H261" s="1">
        <v>15.519000060856342</v>
      </c>
    </row>
    <row r="262" spans="1:8" x14ac:dyDescent="0.2">
      <c r="A262" t="s">
        <v>7</v>
      </c>
      <c r="B262" t="s">
        <v>32</v>
      </c>
      <c r="C262" s="1">
        <v>11.998999999999997</v>
      </c>
      <c r="D262" s="1">
        <v>5.3980000000000006</v>
      </c>
      <c r="E262" s="1">
        <v>4.7760000000000007</v>
      </c>
      <c r="F262" s="1">
        <v>28.729000000000003</v>
      </c>
      <c r="G262" s="1">
        <v>40.993253819644451</v>
      </c>
      <c r="H262" s="1">
        <v>66.51899915933609</v>
      </c>
    </row>
    <row r="263" spans="1:8" x14ac:dyDescent="0.2">
      <c r="A263" t="s">
        <v>7</v>
      </c>
      <c r="B263" t="s">
        <v>33</v>
      </c>
      <c r="C263" s="1">
        <v>8.5692588114738459</v>
      </c>
      <c r="D263" s="1">
        <v>7.113999999999999</v>
      </c>
      <c r="E263" s="1">
        <v>7.3299999999999992</v>
      </c>
      <c r="F263" s="1">
        <v>44.006999999999998</v>
      </c>
      <c r="G263" s="1">
        <v>54.61175849661231</v>
      </c>
      <c r="H263" s="1">
        <v>69.039776753634214</v>
      </c>
    </row>
    <row r="264" spans="1:8" x14ac:dyDescent="0.2">
      <c r="A264" t="s">
        <v>7</v>
      </c>
      <c r="B264" t="s">
        <v>34</v>
      </c>
      <c r="C264" s="1">
        <v>1.8727640025615688</v>
      </c>
      <c r="D264" s="1">
        <v>3.766</v>
      </c>
      <c r="E264" s="1">
        <v>4.0270000000000001</v>
      </c>
      <c r="F264" s="1">
        <v>28.487000000000002</v>
      </c>
      <c r="G264" s="1">
        <v>23.022402852773666</v>
      </c>
      <c r="H264" s="1">
        <v>28.997291769832373</v>
      </c>
    </row>
    <row r="265" spans="1:8" x14ac:dyDescent="0.2">
      <c r="A265" t="s">
        <v>7</v>
      </c>
      <c r="B265" t="s">
        <v>35</v>
      </c>
      <c r="C265" s="1">
        <v>66.822135925292969</v>
      </c>
      <c r="D265" s="1">
        <v>64.508995056152344</v>
      </c>
      <c r="E265" s="1">
        <v>56.846000671386719</v>
      </c>
      <c r="F265" s="1">
        <v>387.41299438476562</v>
      </c>
      <c r="G265" s="1">
        <v>444.22808837890625</v>
      </c>
      <c r="H265" s="1">
        <v>564.5313720703125</v>
      </c>
    </row>
    <row r="266" spans="1:8" x14ac:dyDescent="0.2">
      <c r="A266" t="s">
        <v>7</v>
      </c>
      <c r="B266" t="s">
        <v>36</v>
      </c>
      <c r="C266" s="1">
        <v>36.655658721923828</v>
      </c>
      <c r="D266" s="1">
        <v>30.896001815795898</v>
      </c>
      <c r="E266" s="1">
        <v>30.430000305175781</v>
      </c>
      <c r="F266" s="1">
        <v>188.80599975585938</v>
      </c>
      <c r="G266" s="1">
        <v>213.61849975585938</v>
      </c>
      <c r="H266" s="1">
        <v>293.9449462890625</v>
      </c>
    </row>
    <row r="267" spans="1:8" x14ac:dyDescent="0.2">
      <c r="A267" t="s">
        <v>8</v>
      </c>
      <c r="B267" t="s">
        <v>30</v>
      </c>
      <c r="C267" s="1">
        <v>16.433000564575195</v>
      </c>
      <c r="D267" s="1">
        <v>22.559999465942383</v>
      </c>
      <c r="E267" s="1">
        <v>24.403999328613281</v>
      </c>
      <c r="F267" s="1">
        <v>140.60400390625</v>
      </c>
      <c r="G267" s="1">
        <v>145.15521240234375</v>
      </c>
      <c r="H267" s="1">
        <v>190.19100952148438</v>
      </c>
    </row>
    <row r="268" spans="1:8" x14ac:dyDescent="0.2">
      <c r="A268" t="s">
        <v>8</v>
      </c>
      <c r="B268" t="s">
        <v>31</v>
      </c>
      <c r="C268" s="1">
        <v>26.638999999999999</v>
      </c>
      <c r="D268" s="1">
        <v>27.041999999999994</v>
      </c>
      <c r="E268" s="1">
        <v>21.199000000000002</v>
      </c>
      <c r="F268" s="1">
        <v>221.89800000000002</v>
      </c>
      <c r="G268" s="1">
        <v>214.3449432849884</v>
      </c>
      <c r="H268" s="1">
        <v>224.64000350236893</v>
      </c>
    </row>
    <row r="269" spans="1:8" x14ac:dyDescent="0.2">
      <c r="A269" t="s">
        <v>8</v>
      </c>
      <c r="B269" t="s">
        <v>57</v>
      </c>
      <c r="C269" s="1">
        <v>10.386999999999999</v>
      </c>
      <c r="D269" s="1">
        <v>11.071000039577484</v>
      </c>
      <c r="E269" s="1">
        <v>9.7319999970495701</v>
      </c>
      <c r="F269" s="1">
        <v>67.451999939978123</v>
      </c>
      <c r="G269" s="1">
        <v>64.214609049260616</v>
      </c>
      <c r="H269" s="1">
        <v>93.569999940693378</v>
      </c>
    </row>
    <row r="270" spans="1:8" x14ac:dyDescent="0.2">
      <c r="A270" t="s">
        <v>8</v>
      </c>
      <c r="B270" t="s">
        <v>58</v>
      </c>
      <c r="C270" s="1">
        <v>7.8739999999999988</v>
      </c>
      <c r="D270" s="1">
        <v>6.6569999678758904</v>
      </c>
      <c r="E270" s="1">
        <v>6.6449999836040661</v>
      </c>
      <c r="F270" s="1">
        <v>48.102000314509496</v>
      </c>
      <c r="G270" s="1">
        <v>50.437703716102988</v>
      </c>
      <c r="H270" s="1">
        <v>63.527999284677207</v>
      </c>
    </row>
    <row r="271" spans="1:8" x14ac:dyDescent="0.2">
      <c r="A271" t="s">
        <v>8</v>
      </c>
      <c r="B271" t="s">
        <v>59</v>
      </c>
      <c r="C271" s="1">
        <v>3.1109999999999998</v>
      </c>
      <c r="D271" s="1">
        <v>2.6109999999999998</v>
      </c>
      <c r="E271" s="1">
        <v>2.6789999999999998</v>
      </c>
      <c r="F271" s="1">
        <v>17.015999999999998</v>
      </c>
      <c r="G271" s="1">
        <v>19.446570901200175</v>
      </c>
      <c r="H271" s="1">
        <v>25.203000456094742</v>
      </c>
    </row>
    <row r="272" spans="1:8" x14ac:dyDescent="0.2">
      <c r="A272" t="s">
        <v>8</v>
      </c>
      <c r="B272" t="s">
        <v>32</v>
      </c>
      <c r="C272" s="1">
        <v>8.9079999999999977</v>
      </c>
      <c r="D272" s="1">
        <v>8.863999999999999</v>
      </c>
      <c r="E272" s="1">
        <v>8.2220000000000013</v>
      </c>
      <c r="F272" s="1">
        <v>55.400999999999996</v>
      </c>
      <c r="G272" s="1">
        <v>46.841635148972273</v>
      </c>
      <c r="H272" s="1">
        <v>77.981999173760414</v>
      </c>
    </row>
    <row r="273" spans="1:8" x14ac:dyDescent="0.2">
      <c r="A273" t="s">
        <v>8</v>
      </c>
      <c r="B273" t="s">
        <v>33</v>
      </c>
      <c r="C273" s="1">
        <v>9.65</v>
      </c>
      <c r="D273" s="1">
        <v>9.8490000000000002</v>
      </c>
      <c r="E273" s="1">
        <v>10.290999999999999</v>
      </c>
      <c r="F273" s="1">
        <v>86.03</v>
      </c>
      <c r="G273" s="1">
        <v>73.014531288761646</v>
      </c>
      <c r="H273" s="1">
        <v>89.369999507442117</v>
      </c>
    </row>
    <row r="274" spans="1:8" x14ac:dyDescent="0.2">
      <c r="A274" t="s">
        <v>8</v>
      </c>
      <c r="B274" t="s">
        <v>34</v>
      </c>
      <c r="C274" s="1">
        <v>3.2009999999999992</v>
      </c>
      <c r="D274" s="1">
        <v>2.298</v>
      </c>
      <c r="E274" s="1">
        <v>2.0979999999999999</v>
      </c>
      <c r="F274" s="1">
        <v>17.068000000000001</v>
      </c>
      <c r="G274" s="1">
        <v>19.22152366489172</v>
      </c>
      <c r="H274" s="1">
        <v>22.790999811142683</v>
      </c>
    </row>
    <row r="275" spans="1:8" x14ac:dyDescent="0.2">
      <c r="A275" t="s">
        <v>8</v>
      </c>
      <c r="B275" t="s">
        <v>35</v>
      </c>
      <c r="C275" s="1">
        <v>86.202995300292969</v>
      </c>
      <c r="D275" s="1">
        <v>90.951995849609375</v>
      </c>
      <c r="E275" s="1">
        <v>85.270004272460938</v>
      </c>
      <c r="F275" s="1">
        <v>653.57098388671875</v>
      </c>
      <c r="G275" s="1">
        <v>632.6767578125</v>
      </c>
      <c r="H275" s="1">
        <v>787.2750244140625</v>
      </c>
    </row>
    <row r="276" spans="1:8" x14ac:dyDescent="0.2">
      <c r="A276" t="s">
        <v>8</v>
      </c>
      <c r="B276" t="s">
        <v>36</v>
      </c>
      <c r="C276" s="1">
        <v>43.131000518798828</v>
      </c>
      <c r="D276" s="1">
        <v>41.350002288818359</v>
      </c>
      <c r="E276" s="1">
        <v>39.666999816894531</v>
      </c>
      <c r="F276" s="1">
        <v>291.06900024414062</v>
      </c>
      <c r="G276" s="1">
        <v>273.17654418945312</v>
      </c>
      <c r="H276" s="1">
        <v>372.4439697265625</v>
      </c>
    </row>
    <row r="277" spans="1:8" x14ac:dyDescent="0.2">
      <c r="A277" t="s">
        <v>9</v>
      </c>
      <c r="B277" t="s">
        <v>30</v>
      </c>
      <c r="C277" s="1">
        <v>83.956001281738281</v>
      </c>
      <c r="D277" s="1">
        <v>134.67100524902344</v>
      </c>
      <c r="E277" s="1">
        <v>113.02799987792969</v>
      </c>
      <c r="F277" s="1">
        <v>859.885009765625</v>
      </c>
      <c r="G277" s="1">
        <v>859.885009765625</v>
      </c>
      <c r="H277" s="1">
        <v>994.9649658203125</v>
      </c>
    </row>
    <row r="278" spans="1:8" x14ac:dyDescent="0.2">
      <c r="A278" t="s">
        <v>9</v>
      </c>
      <c r="B278" t="s">
        <v>31</v>
      </c>
      <c r="C278" s="1">
        <v>50.291999999999994</v>
      </c>
      <c r="D278" s="1">
        <v>54.607999999999997</v>
      </c>
      <c r="E278" s="1">
        <v>50.369</v>
      </c>
      <c r="F278" s="1">
        <v>326.29200000000003</v>
      </c>
      <c r="G278" s="1">
        <v>326.29199486970901</v>
      </c>
      <c r="H278" s="1">
        <v>465.80699649453163</v>
      </c>
    </row>
    <row r="279" spans="1:8" x14ac:dyDescent="0.2">
      <c r="A279" t="s">
        <v>9</v>
      </c>
      <c r="B279" t="s">
        <v>57</v>
      </c>
      <c r="C279" s="1">
        <v>46.278999999999989</v>
      </c>
      <c r="D279" s="1">
        <v>43.906000025570393</v>
      </c>
      <c r="E279" s="1">
        <v>35.701999872922897</v>
      </c>
      <c r="F279" s="1">
        <v>245.29099905490875</v>
      </c>
      <c r="G279" s="1">
        <v>245.29099893569946</v>
      </c>
      <c r="H279" s="1">
        <v>377.66099834442139</v>
      </c>
    </row>
    <row r="280" spans="1:8" x14ac:dyDescent="0.2">
      <c r="A280" t="s">
        <v>9</v>
      </c>
      <c r="B280" t="s">
        <v>58</v>
      </c>
      <c r="C280" s="1">
        <v>10.140999999999996</v>
      </c>
      <c r="D280" s="1">
        <v>9.257000039331615</v>
      </c>
      <c r="E280" s="1">
        <v>9.6220000013709068</v>
      </c>
      <c r="F280" s="1">
        <v>79.743999525904655</v>
      </c>
      <c r="G280" s="1">
        <v>79.744004365056753</v>
      </c>
      <c r="H280" s="1">
        <v>87.060000315308571</v>
      </c>
    </row>
    <row r="281" spans="1:8" x14ac:dyDescent="0.2">
      <c r="A281" t="s">
        <v>9</v>
      </c>
      <c r="B281" t="s">
        <v>59</v>
      </c>
      <c r="C281" s="1">
        <v>3.5009999999999999</v>
      </c>
      <c r="D281" s="1">
        <v>3.5749999999999993</v>
      </c>
      <c r="E281" s="1">
        <v>3.8969999999999998</v>
      </c>
      <c r="F281" s="1">
        <v>26.846000000000004</v>
      </c>
      <c r="G281" s="1">
        <v>26.846002399921417</v>
      </c>
      <c r="H281" s="1">
        <v>32.918999806046486</v>
      </c>
    </row>
    <row r="282" spans="1:8" x14ac:dyDescent="0.2">
      <c r="A282" t="s">
        <v>9</v>
      </c>
      <c r="B282" t="s">
        <v>32</v>
      </c>
      <c r="C282" s="1">
        <v>17.745999999999999</v>
      </c>
      <c r="D282" s="1">
        <v>14.926999999999996</v>
      </c>
      <c r="E282" s="1">
        <v>15.745999999999997</v>
      </c>
      <c r="F282" s="1">
        <v>108.33100000000002</v>
      </c>
      <c r="G282" s="1">
        <v>108.33099968731403</v>
      </c>
      <c r="H282" s="1">
        <v>145.25699914991856</v>
      </c>
    </row>
    <row r="283" spans="1:8" x14ac:dyDescent="0.2">
      <c r="A283" t="s">
        <v>9</v>
      </c>
      <c r="B283" t="s">
        <v>33</v>
      </c>
      <c r="C283" s="1">
        <v>11.62</v>
      </c>
      <c r="D283" s="1">
        <v>9.048</v>
      </c>
      <c r="E283" s="1">
        <v>7.63</v>
      </c>
      <c r="F283" s="1">
        <v>64.337000000000003</v>
      </c>
      <c r="G283" s="1">
        <v>64.336999628692865</v>
      </c>
      <c r="H283" s="1">
        <v>84.894000962376595</v>
      </c>
    </row>
    <row r="284" spans="1:8" x14ac:dyDescent="0.2">
      <c r="A284" t="s">
        <v>9</v>
      </c>
      <c r="B284" t="s">
        <v>34</v>
      </c>
      <c r="C284" s="1">
        <v>4.7590000000000003</v>
      </c>
      <c r="D284" s="1">
        <v>4.7150000000000007</v>
      </c>
      <c r="E284" s="1">
        <v>5.7030000000000003</v>
      </c>
      <c r="F284" s="1">
        <v>33.939</v>
      </c>
      <c r="G284" s="1">
        <v>33.939000487327576</v>
      </c>
      <c r="H284" s="1">
        <v>45.530999220907688</v>
      </c>
    </row>
    <row r="285" spans="1:8" x14ac:dyDescent="0.2">
      <c r="A285" t="s">
        <v>9</v>
      </c>
      <c r="B285" t="s">
        <v>35</v>
      </c>
      <c r="C285" s="1">
        <v>228.29400634765625</v>
      </c>
      <c r="D285" s="1">
        <v>274.70700073242188</v>
      </c>
      <c r="E285" s="1">
        <v>241.69700622558594</v>
      </c>
      <c r="F285" s="1">
        <v>1744.6650390625</v>
      </c>
      <c r="G285" s="1">
        <v>1744.6650390625</v>
      </c>
      <c r="H285" s="1">
        <v>2234.093994140625</v>
      </c>
    </row>
    <row r="286" spans="1:8" x14ac:dyDescent="0.2">
      <c r="A286" t="s">
        <v>9</v>
      </c>
      <c r="B286" t="s">
        <v>36</v>
      </c>
      <c r="C286" s="1">
        <v>94.046005249023438</v>
      </c>
      <c r="D286" s="1">
        <v>85.427993774414062</v>
      </c>
      <c r="E286" s="1">
        <v>78.300003051757812</v>
      </c>
      <c r="F286" s="1">
        <v>558.488037109375</v>
      </c>
      <c r="G286" s="1">
        <v>558.488037109375</v>
      </c>
      <c r="H286" s="1">
        <v>773.322021484375</v>
      </c>
    </row>
    <row r="287" spans="1:8" x14ac:dyDescent="0.2">
      <c r="A287" t="s">
        <v>10</v>
      </c>
      <c r="B287" t="s">
        <v>30</v>
      </c>
      <c r="C287" s="1">
        <v>8.7720003128051758</v>
      </c>
      <c r="D287" s="1">
        <v>3.6419999599456787</v>
      </c>
      <c r="E287" s="1">
        <v>3.3949999809265137</v>
      </c>
      <c r="F287" s="1">
        <v>34.849998474121094</v>
      </c>
      <c r="G287" s="1">
        <v>37.821720123291016</v>
      </c>
      <c r="H287" s="1">
        <v>47.427001953125</v>
      </c>
    </row>
    <row r="288" spans="1:8" x14ac:dyDescent="0.2">
      <c r="A288" t="s">
        <v>10</v>
      </c>
      <c r="B288" t="s">
        <v>31</v>
      </c>
      <c r="C288" s="1">
        <v>10.983000000000002</v>
      </c>
      <c r="D288" s="1">
        <v>11.336</v>
      </c>
      <c r="E288" s="1">
        <v>8.2750000000000004</v>
      </c>
      <c r="F288" s="1">
        <v>77.091999999999999</v>
      </c>
      <c r="G288" s="1">
        <v>84.479014992713928</v>
      </c>
      <c r="H288" s="1">
        <v>91.781999468803406</v>
      </c>
    </row>
    <row r="289" spans="1:8" x14ac:dyDescent="0.2">
      <c r="A289" t="s">
        <v>10</v>
      </c>
      <c r="B289" t="s">
        <v>57</v>
      </c>
      <c r="C289" s="1">
        <v>4.51</v>
      </c>
      <c r="D289" s="1">
        <v>4.52800003439188</v>
      </c>
      <c r="E289" s="1">
        <v>3.9159999638795853</v>
      </c>
      <c r="F289" s="1">
        <v>29.636000514030457</v>
      </c>
      <c r="G289" s="1">
        <v>24.673752933740616</v>
      </c>
      <c r="H289" s="1">
        <v>38.86199963092804</v>
      </c>
    </row>
    <row r="290" spans="1:8" x14ac:dyDescent="0.2">
      <c r="A290" t="s">
        <v>10</v>
      </c>
      <c r="B290" t="s">
        <v>58</v>
      </c>
      <c r="C290" s="1">
        <v>3.3200000000000007</v>
      </c>
      <c r="D290" s="1">
        <v>3.2560000186786056</v>
      </c>
      <c r="E290" s="1">
        <v>3.2349999994039536</v>
      </c>
      <c r="F290" s="1">
        <v>30.399999871850014</v>
      </c>
      <c r="G290" s="1">
        <v>24.459375783801079</v>
      </c>
      <c r="H290" s="1">
        <v>29.432999238371849</v>
      </c>
    </row>
    <row r="291" spans="1:8" x14ac:dyDescent="0.2">
      <c r="A291" t="s">
        <v>10</v>
      </c>
      <c r="B291" t="s">
        <v>59</v>
      </c>
      <c r="C291" s="1">
        <v>0.76100000000000001</v>
      </c>
      <c r="D291" s="1">
        <v>0.57300000000000006</v>
      </c>
      <c r="E291" s="1">
        <v>0.78000000000000014</v>
      </c>
      <c r="F291" s="1">
        <v>4.8780000000000001</v>
      </c>
      <c r="G291" s="1">
        <v>4.5831706821918488</v>
      </c>
      <c r="H291" s="1">
        <v>6.3420000225305557</v>
      </c>
    </row>
    <row r="292" spans="1:8" x14ac:dyDescent="0.2">
      <c r="A292" t="s">
        <v>10</v>
      </c>
      <c r="B292" t="s">
        <v>32</v>
      </c>
      <c r="C292" s="1">
        <v>6.8760000000000003</v>
      </c>
      <c r="D292" s="1">
        <v>7.1129999999999995</v>
      </c>
      <c r="E292" s="1">
        <v>6.5699999999999994</v>
      </c>
      <c r="F292" s="1">
        <v>41.323000000000008</v>
      </c>
      <c r="G292" s="1">
        <v>36.698820482939482</v>
      </c>
      <c r="H292" s="1">
        <v>61.677000757306814</v>
      </c>
    </row>
    <row r="293" spans="1:8" x14ac:dyDescent="0.2">
      <c r="A293" t="s">
        <v>10</v>
      </c>
      <c r="B293" t="s">
        <v>33</v>
      </c>
      <c r="C293" s="1">
        <v>2.0949999999999998</v>
      </c>
      <c r="D293" s="1">
        <v>2.5950000000000002</v>
      </c>
      <c r="E293" s="1">
        <v>1.165</v>
      </c>
      <c r="F293" s="1">
        <v>17.027999999999999</v>
      </c>
      <c r="G293" s="1">
        <v>19.634727977216244</v>
      </c>
      <c r="H293" s="1">
        <v>17.564999520778656</v>
      </c>
    </row>
    <row r="294" spans="1:8" x14ac:dyDescent="0.2">
      <c r="A294" t="s">
        <v>10</v>
      </c>
      <c r="B294" t="s">
        <v>34</v>
      </c>
      <c r="C294" s="1">
        <v>2.9250000000000003</v>
      </c>
      <c r="D294" s="1">
        <v>1.8740000000000001</v>
      </c>
      <c r="E294" s="1">
        <v>1.474</v>
      </c>
      <c r="F294" s="1">
        <v>11.631</v>
      </c>
      <c r="G294" s="1">
        <v>13.144243378192186</v>
      </c>
      <c r="H294" s="1">
        <v>18.819000199437141</v>
      </c>
    </row>
    <row r="295" spans="1:8" x14ac:dyDescent="0.2">
      <c r="A295" t="s">
        <v>10</v>
      </c>
      <c r="B295" t="s">
        <v>35</v>
      </c>
      <c r="C295" s="1">
        <v>40.241996765136719</v>
      </c>
      <c r="D295" s="1">
        <v>34.916999816894531</v>
      </c>
      <c r="E295" s="1">
        <v>28.810001373291016</v>
      </c>
      <c r="F295" s="1">
        <v>246.8380126953125</v>
      </c>
      <c r="G295" s="1">
        <v>245.49482727050781</v>
      </c>
      <c r="H295" s="1">
        <v>311.906982421875</v>
      </c>
    </row>
    <row r="296" spans="1:8" x14ac:dyDescent="0.2">
      <c r="A296" t="s">
        <v>10</v>
      </c>
      <c r="B296" t="s">
        <v>36</v>
      </c>
      <c r="C296" s="1">
        <v>20.48699951171875</v>
      </c>
      <c r="D296" s="1">
        <v>19.939001083374023</v>
      </c>
      <c r="E296" s="1">
        <v>17.14000129699707</v>
      </c>
      <c r="F296" s="1">
        <v>134.89599609375</v>
      </c>
      <c r="G296" s="1">
        <v>123.194091796875</v>
      </c>
      <c r="H296" s="1">
        <v>172.697998046875</v>
      </c>
    </row>
    <row r="297" spans="1:8" x14ac:dyDescent="0.2">
      <c r="A297" t="s">
        <v>11</v>
      </c>
      <c r="B297" t="s">
        <v>30</v>
      </c>
      <c r="C297" s="1">
        <v>30.582000732421875</v>
      </c>
      <c r="D297" s="1">
        <v>26.797000885009766</v>
      </c>
      <c r="E297" s="1">
        <v>17.069000244140625</v>
      </c>
      <c r="F297" s="1">
        <v>169.15299987792969</v>
      </c>
      <c r="G297" s="1">
        <v>162.74635314941406</v>
      </c>
      <c r="H297" s="1">
        <v>223.343994140625</v>
      </c>
    </row>
    <row r="298" spans="1:8" x14ac:dyDescent="0.2">
      <c r="A298" t="s">
        <v>11</v>
      </c>
      <c r="B298" t="s">
        <v>31</v>
      </c>
      <c r="C298" s="1">
        <v>30.330000000000002</v>
      </c>
      <c r="D298" s="1">
        <v>32.177999999999997</v>
      </c>
      <c r="E298" s="1">
        <v>30.316999999999997</v>
      </c>
      <c r="F298" s="1">
        <v>262.39300000000003</v>
      </c>
      <c r="G298" s="1">
        <v>256.32074658572674</v>
      </c>
      <c r="H298" s="1">
        <v>278.47499729692936</v>
      </c>
    </row>
    <row r="299" spans="1:8" x14ac:dyDescent="0.2">
      <c r="A299" t="s">
        <v>11</v>
      </c>
      <c r="B299" t="s">
        <v>57</v>
      </c>
      <c r="C299" s="1">
        <v>7.9079999999999995</v>
      </c>
      <c r="D299" s="1">
        <v>9.1749999987659976</v>
      </c>
      <c r="E299" s="1">
        <v>9.2869999593822286</v>
      </c>
      <c r="F299" s="1">
        <v>61.119999935850501</v>
      </c>
      <c r="G299" s="1">
        <v>51.169409664347768</v>
      </c>
      <c r="H299" s="1">
        <v>79.110000487416983</v>
      </c>
    </row>
    <row r="300" spans="1:8" x14ac:dyDescent="0.2">
      <c r="A300" t="s">
        <v>11</v>
      </c>
      <c r="B300" t="s">
        <v>58</v>
      </c>
      <c r="C300" s="1">
        <v>6.8790000000000013</v>
      </c>
      <c r="D300" s="1">
        <v>6.9020000344607979</v>
      </c>
      <c r="E300" s="1">
        <v>6.0279999899212271</v>
      </c>
      <c r="F300" s="1">
        <v>52.028999399393797</v>
      </c>
      <c r="G300" s="1">
        <v>49.103937987238169</v>
      </c>
      <c r="H300" s="1">
        <v>59.426999653689563</v>
      </c>
    </row>
    <row r="301" spans="1:8" x14ac:dyDescent="0.2">
      <c r="A301" t="s">
        <v>11</v>
      </c>
      <c r="B301" t="s">
        <v>59</v>
      </c>
      <c r="C301" s="1">
        <v>2.5389999999999997</v>
      </c>
      <c r="D301" s="1">
        <v>2.234</v>
      </c>
      <c r="E301" s="1">
        <v>2.0229999999999997</v>
      </c>
      <c r="F301" s="1">
        <v>15.545000000000002</v>
      </c>
      <c r="G301" s="1">
        <v>14.798479225486517</v>
      </c>
      <c r="H301" s="1">
        <v>20.387999892234802</v>
      </c>
    </row>
    <row r="302" spans="1:8" x14ac:dyDescent="0.2">
      <c r="A302" t="s">
        <v>11</v>
      </c>
      <c r="B302" t="s">
        <v>32</v>
      </c>
      <c r="C302" s="1">
        <v>14.101999999999991</v>
      </c>
      <c r="D302" s="1">
        <v>11.248999999999999</v>
      </c>
      <c r="E302" s="1">
        <v>11.166000000000002</v>
      </c>
      <c r="F302" s="1">
        <v>79.323999999999998</v>
      </c>
      <c r="G302" s="1">
        <v>64.271932031959295</v>
      </c>
      <c r="H302" s="1">
        <v>109.55100062768906</v>
      </c>
    </row>
    <row r="303" spans="1:8" x14ac:dyDescent="0.2">
      <c r="A303" t="s">
        <v>11</v>
      </c>
      <c r="B303" t="s">
        <v>33</v>
      </c>
      <c r="C303" s="1">
        <v>30.182000000000006</v>
      </c>
      <c r="D303" s="1">
        <v>7.9129999999999985</v>
      </c>
      <c r="E303" s="1">
        <v>11.135999999999996</v>
      </c>
      <c r="F303" s="1">
        <v>223.874</v>
      </c>
      <c r="G303" s="1">
        <v>164.83724639937282</v>
      </c>
      <c r="H303" s="1">
        <v>147.69299910590053</v>
      </c>
    </row>
    <row r="304" spans="1:8" x14ac:dyDescent="0.2">
      <c r="A304" t="s">
        <v>11</v>
      </c>
      <c r="B304" t="s">
        <v>34</v>
      </c>
      <c r="C304" s="1">
        <v>5.8270000000000008</v>
      </c>
      <c r="D304" s="1">
        <v>6.2209999999999992</v>
      </c>
      <c r="E304" s="1">
        <v>6.5140000000000002</v>
      </c>
      <c r="F304" s="1">
        <v>31.935999999999993</v>
      </c>
      <c r="G304" s="1">
        <v>40.429986897855997</v>
      </c>
      <c r="H304" s="1">
        <v>55.686002103611827</v>
      </c>
    </row>
    <row r="305" spans="1:8" x14ac:dyDescent="0.2">
      <c r="A305" t="s">
        <v>11</v>
      </c>
      <c r="B305" t="s">
        <v>35</v>
      </c>
      <c r="C305" s="1">
        <v>128.3489990234375</v>
      </c>
      <c r="D305" s="1">
        <v>102.66900634765625</v>
      </c>
      <c r="E305" s="1">
        <v>93.540000915527344</v>
      </c>
      <c r="F305" s="1">
        <v>895.3740234375</v>
      </c>
      <c r="G305" s="1">
        <v>803.6781005859375</v>
      </c>
      <c r="H305" s="1">
        <v>973.6739501953125</v>
      </c>
    </row>
    <row r="306" spans="1:8" x14ac:dyDescent="0.2">
      <c r="A306" t="s">
        <v>11</v>
      </c>
      <c r="B306" t="s">
        <v>36</v>
      </c>
      <c r="C306" s="1">
        <v>67.437004089355469</v>
      </c>
      <c r="D306" s="1">
        <v>43.694000244140625</v>
      </c>
      <c r="E306" s="1">
        <v>46.153999328613281</v>
      </c>
      <c r="F306" s="1">
        <v>463.8280029296875</v>
      </c>
      <c r="G306" s="1">
        <v>384.61099243164062</v>
      </c>
      <c r="H306" s="1">
        <v>471.85501098632812</v>
      </c>
    </row>
    <row r="307" spans="1:8" x14ac:dyDescent="0.2">
      <c r="A307" t="s">
        <v>12</v>
      </c>
      <c r="B307" t="s">
        <v>30</v>
      </c>
      <c r="C307" s="1">
        <v>33.500999450683594</v>
      </c>
      <c r="D307" s="1">
        <v>44.898998260498047</v>
      </c>
      <c r="E307" s="1">
        <v>35.944000244140625</v>
      </c>
      <c r="F307" s="1">
        <v>201.59300231933594</v>
      </c>
      <c r="G307" s="1">
        <v>229.76225280761719</v>
      </c>
      <c r="H307" s="1">
        <v>343.031982421875</v>
      </c>
    </row>
    <row r="308" spans="1:8" x14ac:dyDescent="0.2">
      <c r="A308" t="s">
        <v>12</v>
      </c>
      <c r="B308" t="s">
        <v>31</v>
      </c>
      <c r="C308" s="1">
        <v>39.457000000000001</v>
      </c>
      <c r="D308" s="1">
        <v>41.854000000000006</v>
      </c>
      <c r="E308" s="1">
        <v>33.569999999999986</v>
      </c>
      <c r="F308" s="1">
        <v>332.03500000000003</v>
      </c>
      <c r="G308" s="1">
        <v>327.8018302321434</v>
      </c>
      <c r="H308" s="1">
        <v>344.6429990530014</v>
      </c>
    </row>
    <row r="309" spans="1:8" x14ac:dyDescent="0.2">
      <c r="A309" t="s">
        <v>12</v>
      </c>
      <c r="B309" t="s">
        <v>57</v>
      </c>
      <c r="C309" s="1">
        <v>26.897999999999996</v>
      </c>
      <c r="D309" s="1">
        <v>27.654000186361372</v>
      </c>
      <c r="E309" s="1">
        <v>23.957000148482621</v>
      </c>
      <c r="F309" s="1">
        <v>143.25599944218993</v>
      </c>
      <c r="G309" s="1">
        <v>159.08929429575801</v>
      </c>
      <c r="H309" s="1">
        <v>235.5269987359643</v>
      </c>
    </row>
    <row r="310" spans="1:8" x14ac:dyDescent="0.2">
      <c r="A310" t="s">
        <v>12</v>
      </c>
      <c r="B310" t="s">
        <v>58</v>
      </c>
      <c r="C310" s="1">
        <v>10.346000000000002</v>
      </c>
      <c r="D310" s="1">
        <v>11.696999992243946</v>
      </c>
      <c r="E310" s="1">
        <v>10.765999953961</v>
      </c>
      <c r="F310" s="1">
        <v>74.137999817728996</v>
      </c>
      <c r="G310" s="1">
        <v>77.389739180915058</v>
      </c>
      <c r="H310" s="1">
        <v>98.427000178955495</v>
      </c>
    </row>
    <row r="311" spans="1:8" x14ac:dyDescent="0.2">
      <c r="A311" t="s">
        <v>12</v>
      </c>
      <c r="B311" t="s">
        <v>59</v>
      </c>
      <c r="C311" s="1">
        <v>4.9279999999999982</v>
      </c>
      <c r="D311" s="1">
        <v>4.9349999999999987</v>
      </c>
      <c r="E311" s="1">
        <v>4.6909999999999998</v>
      </c>
      <c r="F311" s="1">
        <v>32.796999999999997</v>
      </c>
      <c r="G311" s="1">
        <v>33.438939033076167</v>
      </c>
      <c r="H311" s="1">
        <v>43.661999925971031</v>
      </c>
    </row>
    <row r="312" spans="1:8" x14ac:dyDescent="0.2">
      <c r="A312" t="s">
        <v>12</v>
      </c>
      <c r="B312" t="s">
        <v>32</v>
      </c>
      <c r="C312" s="1">
        <v>14.084999999999997</v>
      </c>
      <c r="D312" s="1">
        <v>10.838999999999999</v>
      </c>
      <c r="E312" s="1">
        <v>10.700999999999999</v>
      </c>
      <c r="F312" s="1">
        <v>68.96899999999998</v>
      </c>
      <c r="G312" s="1">
        <v>65.24551971629262</v>
      </c>
      <c r="H312" s="1">
        <v>106.87500006705523</v>
      </c>
    </row>
    <row r="313" spans="1:8" x14ac:dyDescent="0.2">
      <c r="A313" t="s">
        <v>12</v>
      </c>
      <c r="B313" t="s">
        <v>33</v>
      </c>
      <c r="C313" s="1">
        <v>15.183999999999997</v>
      </c>
      <c r="D313" s="1">
        <v>9.1390000000000011</v>
      </c>
      <c r="E313" s="1">
        <v>13.355</v>
      </c>
      <c r="F313" s="1">
        <v>88.135000000000019</v>
      </c>
      <c r="G313" s="1">
        <v>83.934430647175759</v>
      </c>
      <c r="H313" s="1">
        <v>113.03399827843532</v>
      </c>
    </row>
    <row r="314" spans="1:8" x14ac:dyDescent="0.2">
      <c r="A314" t="s">
        <v>12</v>
      </c>
      <c r="B314" t="s">
        <v>34</v>
      </c>
      <c r="C314" s="1">
        <v>5.2369999999999992</v>
      </c>
      <c r="D314" s="1">
        <v>5.7479999999999984</v>
      </c>
      <c r="E314" s="1">
        <v>5.0579999999999998</v>
      </c>
      <c r="F314" s="1">
        <v>41.240999999999993</v>
      </c>
      <c r="G314" s="1">
        <v>39.376435481011868</v>
      </c>
      <c r="H314" s="1">
        <v>48.129000743851066</v>
      </c>
    </row>
    <row r="315" spans="1:8" x14ac:dyDescent="0.2">
      <c r="A315" t="s">
        <v>12</v>
      </c>
      <c r="B315" t="s">
        <v>35</v>
      </c>
      <c r="C315" s="1">
        <v>149.63600158691406</v>
      </c>
      <c r="D315" s="1">
        <v>156.76499938964844</v>
      </c>
      <c r="E315" s="1">
        <v>138.0419921875</v>
      </c>
      <c r="F315" s="1">
        <v>982.1640625</v>
      </c>
      <c r="G315" s="1">
        <v>1016.0385131835938</v>
      </c>
      <c r="H315" s="1">
        <v>1333.3289794921875</v>
      </c>
    </row>
    <row r="316" spans="1:8" x14ac:dyDescent="0.2">
      <c r="A316" t="s">
        <v>12</v>
      </c>
      <c r="B316" t="s">
        <v>36</v>
      </c>
      <c r="C316" s="1">
        <v>76.678001403808594</v>
      </c>
      <c r="D316" s="1">
        <v>70.012001037597656</v>
      </c>
      <c r="E316" s="1">
        <v>68.527999877929688</v>
      </c>
      <c r="F316" s="1">
        <v>448.5360107421875</v>
      </c>
      <c r="G316" s="1">
        <v>458.47433471679688</v>
      </c>
      <c r="H316" s="1">
        <v>645.65399169921875</v>
      </c>
    </row>
    <row r="317" spans="1:8" x14ac:dyDescent="0.2">
      <c r="A317" t="s">
        <v>13</v>
      </c>
      <c r="B317" t="s">
        <v>30</v>
      </c>
      <c r="C317" s="1">
        <v>15.444000244140625</v>
      </c>
      <c r="D317" s="1">
        <v>9.7130002975463867</v>
      </c>
      <c r="E317" s="1">
        <v>10.24899959564209</v>
      </c>
      <c r="F317" s="1">
        <v>89.163002014160156</v>
      </c>
      <c r="G317" s="1">
        <v>71.983169555664062</v>
      </c>
      <c r="H317" s="1">
        <v>106.21800231933594</v>
      </c>
    </row>
    <row r="318" spans="1:8" x14ac:dyDescent="0.2">
      <c r="A318" t="s">
        <v>13</v>
      </c>
      <c r="B318" t="s">
        <v>31</v>
      </c>
      <c r="C318" s="1">
        <v>22.606999999999999</v>
      </c>
      <c r="D318" s="1">
        <v>21.066999999999997</v>
      </c>
      <c r="E318" s="1">
        <v>22.621000000000006</v>
      </c>
      <c r="F318" s="1">
        <v>220.33599999999998</v>
      </c>
      <c r="G318" s="1">
        <v>187.2891907542944</v>
      </c>
      <c r="H318" s="1">
        <v>198.88500139117241</v>
      </c>
    </row>
    <row r="319" spans="1:8" x14ac:dyDescent="0.2">
      <c r="A319" t="s">
        <v>13</v>
      </c>
      <c r="B319" t="s">
        <v>57</v>
      </c>
      <c r="C319" s="1">
        <v>15.946999999999996</v>
      </c>
      <c r="D319" s="1">
        <v>15.669000037014484</v>
      </c>
      <c r="E319" s="1">
        <v>13.608000143431127</v>
      </c>
      <c r="F319" s="1">
        <v>99.699000336229801</v>
      </c>
      <c r="G319" s="1">
        <v>90.150239087641239</v>
      </c>
      <c r="H319" s="1">
        <v>135.67200031876564</v>
      </c>
    </row>
    <row r="320" spans="1:8" x14ac:dyDescent="0.2">
      <c r="A320" t="s">
        <v>13</v>
      </c>
      <c r="B320" t="s">
        <v>58</v>
      </c>
      <c r="C320" s="1">
        <v>8.3630000000000013</v>
      </c>
      <c r="D320" s="1">
        <v>9.1600000583566725</v>
      </c>
      <c r="E320" s="1">
        <v>9.5450001321732998</v>
      </c>
      <c r="F320" s="1">
        <v>62.235001035034657</v>
      </c>
      <c r="G320" s="1">
        <v>66.122305579483509</v>
      </c>
      <c r="H320" s="1">
        <v>81.20399952866137</v>
      </c>
    </row>
    <row r="321" spans="1:8" x14ac:dyDescent="0.2">
      <c r="A321" t="s">
        <v>13</v>
      </c>
      <c r="B321" t="s">
        <v>59</v>
      </c>
      <c r="C321" s="1">
        <v>2.6350000000000002</v>
      </c>
      <c r="D321" s="1">
        <v>2.0369999999999999</v>
      </c>
      <c r="E321" s="1">
        <v>2.0659999999999994</v>
      </c>
      <c r="F321" s="1">
        <v>18.792999999999999</v>
      </c>
      <c r="G321" s="1">
        <v>15.309147236868739</v>
      </c>
      <c r="H321" s="1">
        <v>20.213999759405851</v>
      </c>
    </row>
    <row r="322" spans="1:8" x14ac:dyDescent="0.2">
      <c r="A322" t="s">
        <v>13</v>
      </c>
      <c r="B322" t="s">
        <v>32</v>
      </c>
      <c r="C322" s="1">
        <v>9.161999999999999</v>
      </c>
      <c r="D322" s="1">
        <v>9.6459999999999972</v>
      </c>
      <c r="E322" s="1">
        <v>6.9999999999999991</v>
      </c>
      <c r="F322" s="1">
        <v>46.576000000000008</v>
      </c>
      <c r="G322" s="1">
        <v>48.247330248821527</v>
      </c>
      <c r="H322" s="1">
        <v>77.423998644575477</v>
      </c>
    </row>
    <row r="323" spans="1:8" x14ac:dyDescent="0.2">
      <c r="A323" t="s">
        <v>13</v>
      </c>
      <c r="B323" t="s">
        <v>33</v>
      </c>
      <c r="C323" s="1">
        <v>6.4169999999999998</v>
      </c>
      <c r="D323" s="1">
        <v>5.7079999999999984</v>
      </c>
      <c r="E323" s="1">
        <v>6.1549999999999994</v>
      </c>
      <c r="F323" s="1">
        <v>33.903999999999996</v>
      </c>
      <c r="G323" s="1">
        <v>48.216564118396491</v>
      </c>
      <c r="H323" s="1">
        <v>54.839998804964125</v>
      </c>
    </row>
    <row r="324" spans="1:8" x14ac:dyDescent="0.2">
      <c r="A324" t="s">
        <v>13</v>
      </c>
      <c r="B324" t="s">
        <v>34</v>
      </c>
      <c r="C324" s="1">
        <v>3.1739999999999999</v>
      </c>
      <c r="D324" s="1">
        <v>2.0169999999999999</v>
      </c>
      <c r="E324" s="1">
        <v>2.0070000000000001</v>
      </c>
      <c r="F324" s="1">
        <v>21.584999999999997</v>
      </c>
      <c r="G324" s="1">
        <v>17.920204978436232</v>
      </c>
      <c r="H324" s="1">
        <v>21.594000019133091</v>
      </c>
    </row>
    <row r="325" spans="1:8" x14ac:dyDescent="0.2">
      <c r="A325" t="s">
        <v>13</v>
      </c>
      <c r="B325" t="s">
        <v>35</v>
      </c>
      <c r="C325" s="1">
        <v>83.749000549316406</v>
      </c>
      <c r="D325" s="1">
        <v>75.016998291015625</v>
      </c>
      <c r="E325" s="1">
        <v>73.250999450683594</v>
      </c>
      <c r="F325" s="1">
        <v>592.291015625</v>
      </c>
      <c r="G325" s="1">
        <v>545.2381591796875</v>
      </c>
      <c r="H325" s="1">
        <v>696.051025390625</v>
      </c>
    </row>
    <row r="326" spans="1:8" x14ac:dyDescent="0.2">
      <c r="A326" t="s">
        <v>13</v>
      </c>
      <c r="B326" t="s">
        <v>36</v>
      </c>
      <c r="C326" s="1">
        <v>45.697998046875</v>
      </c>
      <c r="D326" s="1">
        <v>44.23699951171875</v>
      </c>
      <c r="E326" s="1">
        <v>40.381000518798828</v>
      </c>
      <c r="F326" s="1">
        <v>282.7919921875</v>
      </c>
      <c r="G326" s="1">
        <v>285.96575927734375</v>
      </c>
      <c r="H326" s="1">
        <v>390.947998046875</v>
      </c>
    </row>
    <row r="327" spans="1:8" x14ac:dyDescent="0.2">
      <c r="A327" t="s">
        <v>14</v>
      </c>
      <c r="B327" t="s">
        <v>30</v>
      </c>
      <c r="C327" s="1">
        <v>11.935999870300293</v>
      </c>
      <c r="D327" s="1">
        <v>19.277999877929688</v>
      </c>
      <c r="E327" s="1">
        <v>16.288999557495117</v>
      </c>
      <c r="F327" s="1">
        <v>133.58299255371094</v>
      </c>
      <c r="G327" s="1">
        <v>122.51598358154297</v>
      </c>
      <c r="H327" s="1">
        <v>142.50900268554688</v>
      </c>
    </row>
    <row r="328" spans="1:8" x14ac:dyDescent="0.2">
      <c r="A328" t="s">
        <v>14</v>
      </c>
      <c r="B328" t="s">
        <v>31</v>
      </c>
      <c r="C328" s="1">
        <v>12.808999999999997</v>
      </c>
      <c r="D328" s="1">
        <v>17.042999999999999</v>
      </c>
      <c r="E328" s="1">
        <v>16.219000000000001</v>
      </c>
      <c r="F328" s="1">
        <v>119.82500000000002</v>
      </c>
      <c r="G328" s="1">
        <v>129.56769305467606</v>
      </c>
      <c r="H328" s="1">
        <v>138.21299803256989</v>
      </c>
    </row>
    <row r="329" spans="1:8" x14ac:dyDescent="0.2">
      <c r="A329" t="s">
        <v>14</v>
      </c>
      <c r="B329" t="s">
        <v>57</v>
      </c>
      <c r="C329" s="1">
        <v>8.5579999999999998</v>
      </c>
      <c r="D329" s="1">
        <v>12.257999909925275</v>
      </c>
      <c r="E329" s="1">
        <v>11.901999868336134</v>
      </c>
      <c r="F329" s="1">
        <v>52.187999789603055</v>
      </c>
      <c r="G329" s="1">
        <v>63.507674051448703</v>
      </c>
      <c r="H329" s="1">
        <v>98.154000397771597</v>
      </c>
    </row>
    <row r="330" spans="1:8" x14ac:dyDescent="0.2">
      <c r="A330" t="s">
        <v>14</v>
      </c>
      <c r="B330" t="s">
        <v>58</v>
      </c>
      <c r="C330" s="1">
        <v>4.706999999999999</v>
      </c>
      <c r="D330" s="1">
        <v>5.3840000182390213</v>
      </c>
      <c r="E330" s="1">
        <v>5.299999994924292</v>
      </c>
      <c r="F330" s="1">
        <v>34.695000255480409</v>
      </c>
      <c r="G330" s="1">
        <v>37.97220753878355</v>
      </c>
      <c r="H330" s="1">
        <v>46.172999430447817</v>
      </c>
    </row>
    <row r="331" spans="1:8" x14ac:dyDescent="0.2">
      <c r="A331" t="s">
        <v>14</v>
      </c>
      <c r="B331" t="s">
        <v>59</v>
      </c>
      <c r="C331" s="1">
        <v>1.96</v>
      </c>
      <c r="D331" s="1">
        <v>2.3759999999999999</v>
      </c>
      <c r="E331" s="1">
        <v>2.3890000000000002</v>
      </c>
      <c r="F331" s="1">
        <v>12.124000000000001</v>
      </c>
      <c r="G331" s="1">
        <v>14.698714949190617</v>
      </c>
      <c r="H331" s="1">
        <v>20.174999691545963</v>
      </c>
    </row>
    <row r="332" spans="1:8" x14ac:dyDescent="0.2">
      <c r="A332" t="s">
        <v>14</v>
      </c>
      <c r="B332" t="s">
        <v>32</v>
      </c>
      <c r="C332" s="1">
        <v>12.52</v>
      </c>
      <c r="D332" s="1">
        <v>11.586999999999998</v>
      </c>
      <c r="E332" s="1">
        <v>11.917</v>
      </c>
      <c r="F332" s="1">
        <v>49.56</v>
      </c>
      <c r="G332" s="1">
        <v>63.152967065572739</v>
      </c>
      <c r="H332" s="1">
        <v>108.07199754472822</v>
      </c>
    </row>
    <row r="333" spans="1:8" x14ac:dyDescent="0.2">
      <c r="A333" t="s">
        <v>14</v>
      </c>
      <c r="B333" t="s">
        <v>33</v>
      </c>
      <c r="C333" s="1">
        <v>8.6639999999999997</v>
      </c>
      <c r="D333" s="1">
        <v>6.7489999999999988</v>
      </c>
      <c r="E333" s="1">
        <v>6.7839999999999998</v>
      </c>
      <c r="F333" s="1">
        <v>36.531000000000006</v>
      </c>
      <c r="G333" s="1">
        <v>68.73855533124879</v>
      </c>
      <c r="H333" s="1">
        <v>66.591000237036496</v>
      </c>
    </row>
    <row r="334" spans="1:8" x14ac:dyDescent="0.2">
      <c r="A334" t="s">
        <v>14</v>
      </c>
      <c r="B334" t="s">
        <v>34</v>
      </c>
      <c r="C334" s="1">
        <v>1.4209999999999998</v>
      </c>
      <c r="D334" s="1">
        <v>9.7490000000000006</v>
      </c>
      <c r="E334" s="1">
        <v>9.9909999999999997</v>
      </c>
      <c r="F334" s="1">
        <v>34.354999999999997</v>
      </c>
      <c r="G334" s="1">
        <v>38.603776767849922</v>
      </c>
      <c r="H334" s="1">
        <v>63.48300414532423</v>
      </c>
    </row>
    <row r="335" spans="1:8" x14ac:dyDescent="0.2">
      <c r="A335" t="s">
        <v>14</v>
      </c>
      <c r="B335" t="s">
        <v>35</v>
      </c>
      <c r="C335" s="1">
        <v>62.575004577636719</v>
      </c>
      <c r="D335" s="1">
        <v>84.423995971679688</v>
      </c>
      <c r="E335" s="1">
        <v>80.791000366210938</v>
      </c>
      <c r="F335" s="1">
        <v>472.86102294921875</v>
      </c>
      <c r="G335" s="1">
        <v>538.757568359375</v>
      </c>
      <c r="H335" s="1">
        <v>683.3699951171875</v>
      </c>
    </row>
    <row r="336" spans="1:8" x14ac:dyDescent="0.2">
      <c r="A336" t="s">
        <v>14</v>
      </c>
      <c r="B336" t="s">
        <v>36</v>
      </c>
      <c r="C336" s="1">
        <v>37.830001831054688</v>
      </c>
      <c r="D336" s="1">
        <v>48.103000640869141</v>
      </c>
      <c r="E336" s="1">
        <v>48.283000946044922</v>
      </c>
      <c r="F336" s="1">
        <v>219.4530029296875</v>
      </c>
      <c r="G336" s="1">
        <v>286.67388916015625</v>
      </c>
      <c r="H336" s="1">
        <v>402.64801025390625</v>
      </c>
    </row>
    <row r="337" spans="1:8" x14ac:dyDescent="0.2">
      <c r="A337" t="s">
        <v>15</v>
      </c>
      <c r="B337" t="s">
        <v>30</v>
      </c>
      <c r="C337" s="1">
        <v>18.919000625610352</v>
      </c>
      <c r="D337" s="1">
        <v>19.940000534057617</v>
      </c>
      <c r="E337" s="1">
        <v>16.181999206542969</v>
      </c>
      <c r="F337" s="1">
        <v>146.072998046875</v>
      </c>
      <c r="G337" s="1">
        <v>139.55496215820312</v>
      </c>
      <c r="H337" s="1">
        <v>165.12300109863281</v>
      </c>
    </row>
    <row r="338" spans="1:8" x14ac:dyDescent="0.2">
      <c r="A338" t="s">
        <v>15</v>
      </c>
      <c r="B338" t="s">
        <v>31</v>
      </c>
      <c r="C338" s="1">
        <v>24.009999999999998</v>
      </c>
      <c r="D338" s="1">
        <v>23.262</v>
      </c>
      <c r="E338" s="1">
        <v>22.123999999999999</v>
      </c>
      <c r="F338" s="1">
        <v>184.00300000000001</v>
      </c>
      <c r="G338" s="1">
        <v>191.25533697009087</v>
      </c>
      <c r="H338" s="1">
        <v>208.18799656629562</v>
      </c>
    </row>
    <row r="339" spans="1:8" x14ac:dyDescent="0.2">
      <c r="A339" t="s">
        <v>15</v>
      </c>
      <c r="B339" t="s">
        <v>57</v>
      </c>
      <c r="C339" s="1">
        <v>7.3689999999999989</v>
      </c>
      <c r="D339" s="1">
        <v>8.9340000338852406</v>
      </c>
      <c r="E339" s="1">
        <v>7.4639999531209469</v>
      </c>
      <c r="F339" s="1">
        <v>51.29899950325489</v>
      </c>
      <c r="G339" s="1">
        <v>45.824909165501595</v>
      </c>
      <c r="H339" s="1">
        <v>71.30100017786026</v>
      </c>
    </row>
    <row r="340" spans="1:8" x14ac:dyDescent="0.2">
      <c r="A340" t="s">
        <v>15</v>
      </c>
      <c r="B340" t="s">
        <v>58</v>
      </c>
      <c r="C340" s="1">
        <v>7.8149999999999995</v>
      </c>
      <c r="D340" s="1">
        <v>8.0690000038594007</v>
      </c>
      <c r="E340" s="1">
        <v>6.983000073581934</v>
      </c>
      <c r="F340" s="1">
        <v>62.394000094383955</v>
      </c>
      <c r="G340" s="1">
        <v>57.164844036102295</v>
      </c>
      <c r="H340" s="1">
        <v>68.601001646369696</v>
      </c>
    </row>
    <row r="341" spans="1:8" x14ac:dyDescent="0.2">
      <c r="A341" t="s">
        <v>15</v>
      </c>
      <c r="B341" t="s">
        <v>59</v>
      </c>
      <c r="C341" s="1">
        <v>1.5099999999999998</v>
      </c>
      <c r="D341" s="1">
        <v>1.6160000000000001</v>
      </c>
      <c r="E341" s="1">
        <v>1.5329999999999999</v>
      </c>
      <c r="F341" s="1">
        <v>11.170999999999999</v>
      </c>
      <c r="G341" s="1">
        <v>10.003902889788151</v>
      </c>
      <c r="H341" s="1">
        <v>13.977000262588263</v>
      </c>
    </row>
    <row r="342" spans="1:8" x14ac:dyDescent="0.2">
      <c r="A342" t="s">
        <v>15</v>
      </c>
      <c r="B342" t="s">
        <v>32</v>
      </c>
      <c r="C342" s="1">
        <v>11.175000000000002</v>
      </c>
      <c r="D342" s="1">
        <v>12.894999999999998</v>
      </c>
      <c r="E342" s="1">
        <v>12.582000000000004</v>
      </c>
      <c r="F342" s="1">
        <v>58.951999999999998</v>
      </c>
      <c r="G342" s="1">
        <v>63.382543813437223</v>
      </c>
      <c r="H342" s="1">
        <v>109.95600293949246</v>
      </c>
    </row>
    <row r="343" spans="1:8" x14ac:dyDescent="0.2">
      <c r="A343" t="s">
        <v>15</v>
      </c>
      <c r="B343" t="s">
        <v>33</v>
      </c>
      <c r="C343" s="1">
        <v>4.3819999999999997</v>
      </c>
      <c r="D343" s="1">
        <v>5.6409999999999991</v>
      </c>
      <c r="E343" s="1">
        <v>4.6439999999999992</v>
      </c>
      <c r="F343" s="1">
        <v>31.941000000000006</v>
      </c>
      <c r="G343" s="1">
        <v>48.462193848565221</v>
      </c>
      <c r="H343" s="1">
        <v>44.000999450683594</v>
      </c>
    </row>
    <row r="344" spans="1:8" x14ac:dyDescent="0.2">
      <c r="A344" t="s">
        <v>15</v>
      </c>
      <c r="B344" t="s">
        <v>34</v>
      </c>
      <c r="C344" s="1">
        <v>2.4990000000000001</v>
      </c>
      <c r="D344" s="1">
        <v>1.4889999999999999</v>
      </c>
      <c r="E344" s="1">
        <v>2.0460000000000003</v>
      </c>
      <c r="F344" s="1">
        <v>17.071000000000002</v>
      </c>
      <c r="G344" s="1">
        <v>11.655417669564486</v>
      </c>
      <c r="H344" s="1">
        <v>18.102000072598457</v>
      </c>
    </row>
    <row r="345" spans="1:8" x14ac:dyDescent="0.2">
      <c r="A345" t="s">
        <v>15</v>
      </c>
      <c r="B345" t="s">
        <v>35</v>
      </c>
      <c r="C345" s="1">
        <v>77.679000854492188</v>
      </c>
      <c r="D345" s="1">
        <v>81.846000671386719</v>
      </c>
      <c r="E345" s="1">
        <v>73.558006286621094</v>
      </c>
      <c r="F345" s="1">
        <v>562.904052734375</v>
      </c>
      <c r="G345" s="1">
        <v>567.3040771484375</v>
      </c>
      <c r="H345" s="1">
        <v>699.24896240234375</v>
      </c>
    </row>
    <row r="346" spans="1:8" x14ac:dyDescent="0.2">
      <c r="A346" t="s">
        <v>15</v>
      </c>
      <c r="B346" t="s">
        <v>36</v>
      </c>
      <c r="C346" s="1">
        <v>34.75</v>
      </c>
      <c r="D346" s="1">
        <v>38.643997192382812</v>
      </c>
      <c r="E346" s="1">
        <v>35.252002716064453</v>
      </c>
      <c r="F346" s="1">
        <v>232.82798767089844</v>
      </c>
      <c r="G346" s="1">
        <v>236.49380493164062</v>
      </c>
      <c r="H346" s="1">
        <v>325.93801879882812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0"/>
  <dimension ref="A1:M346"/>
  <sheetViews>
    <sheetView workbookViewId="0">
      <selection activeCell="G24" sqref="G24"/>
    </sheetView>
  </sheetViews>
  <sheetFormatPr baseColWidth="10" defaultColWidth="8.83203125" defaultRowHeight="15" x14ac:dyDescent="0.2"/>
  <cols>
    <col min="12" max="12" width="22.1640625" customWidth="1"/>
    <col min="13" max="13" width="15.83203125" customWidth="1"/>
  </cols>
  <sheetData>
    <row r="1" spans="1:13" x14ac:dyDescent="0.2">
      <c r="A1" t="s">
        <v>0</v>
      </c>
      <c r="B1" t="s">
        <v>16</v>
      </c>
      <c r="C1" t="s">
        <v>46</v>
      </c>
      <c r="D1" t="s">
        <v>47</v>
      </c>
      <c r="E1" t="s">
        <v>48</v>
      </c>
      <c r="L1" s="2" t="s">
        <v>45</v>
      </c>
    </row>
    <row r="2" spans="1:13" x14ac:dyDescent="0.2">
      <c r="A2" t="s">
        <v>1</v>
      </c>
      <c r="B2" t="s">
        <v>17</v>
      </c>
      <c r="C2" s="1">
        <v>31.546775817871094</v>
      </c>
      <c r="D2" s="1">
        <v>0.10140096396207809</v>
      </c>
      <c r="E2" s="1">
        <v>3.2193977385759354E-2</v>
      </c>
      <c r="L2" t="s">
        <v>1</v>
      </c>
      <c r="M2" s="14"/>
    </row>
    <row r="3" spans="1:13" x14ac:dyDescent="0.2">
      <c r="A3" t="s">
        <v>1</v>
      </c>
      <c r="B3" t="s">
        <v>18</v>
      </c>
      <c r="C3" s="1">
        <v>5.3818497657775879</v>
      </c>
      <c r="D3" s="1">
        <v>3.1107867136597633E-2</v>
      </c>
      <c r="E3" s="1">
        <v>5.4922611452639103E-3</v>
      </c>
      <c r="L3" t="s">
        <v>2</v>
      </c>
      <c r="M3" s="14"/>
    </row>
    <row r="4" spans="1:13" x14ac:dyDescent="0.2">
      <c r="A4" t="s">
        <v>1</v>
      </c>
      <c r="B4" t="s">
        <v>19</v>
      </c>
      <c r="C4" s="1">
        <v>4.487612247467041</v>
      </c>
      <c r="D4" s="1">
        <v>7.5598661787807941E-3</v>
      </c>
      <c r="E4" s="1">
        <v>4.5796781778335571E-3</v>
      </c>
      <c r="L4" t="s">
        <v>3</v>
      </c>
      <c r="M4" s="14"/>
    </row>
    <row r="5" spans="1:13" x14ac:dyDescent="0.2">
      <c r="A5" t="s">
        <v>1</v>
      </c>
      <c r="B5" t="s">
        <v>20</v>
      </c>
      <c r="C5" s="1">
        <v>1.1020586490631104</v>
      </c>
      <c r="D5" s="1">
        <v>2.9544368386268616E-2</v>
      </c>
      <c r="E5" s="1">
        <v>1.1246680514886975E-3</v>
      </c>
      <c r="L5" t="s">
        <v>4</v>
      </c>
    </row>
    <row r="6" spans="1:13" x14ac:dyDescent="0.2">
      <c r="A6" t="s">
        <v>1</v>
      </c>
      <c r="B6" t="s">
        <v>21</v>
      </c>
      <c r="C6" s="1">
        <v>1.6886658668518066</v>
      </c>
      <c r="D6" s="1">
        <v>2.8933588415384293E-2</v>
      </c>
      <c r="E6" s="1">
        <v>1.7233098624274135E-3</v>
      </c>
      <c r="L6" t="s">
        <v>5</v>
      </c>
    </row>
    <row r="7" spans="1:13" x14ac:dyDescent="0.2">
      <c r="A7" t="s">
        <v>1</v>
      </c>
      <c r="B7" t="s">
        <v>22</v>
      </c>
      <c r="C7" s="1">
        <v>3.6205458641052246</v>
      </c>
      <c r="D7" s="1">
        <v>0.11858093738555908</v>
      </c>
      <c r="E7" s="1">
        <v>3.6948234774172306E-3</v>
      </c>
      <c r="L7" t="s">
        <v>6</v>
      </c>
    </row>
    <row r="8" spans="1:13" x14ac:dyDescent="0.2">
      <c r="A8" t="s">
        <v>1</v>
      </c>
      <c r="B8" t="s">
        <v>23</v>
      </c>
      <c r="C8" s="1">
        <v>3.3814074993133545</v>
      </c>
      <c r="D8" s="1">
        <v>9.0064533054828644E-2</v>
      </c>
      <c r="E8" s="1">
        <v>3.4507790114730597E-3</v>
      </c>
      <c r="L8" t="s">
        <v>7</v>
      </c>
    </row>
    <row r="9" spans="1:13" x14ac:dyDescent="0.2">
      <c r="A9" t="s">
        <v>1</v>
      </c>
      <c r="B9" t="s">
        <v>24</v>
      </c>
      <c r="C9" s="1">
        <v>3.8776276111602783</v>
      </c>
      <c r="D9" s="1">
        <v>4.4865209609270096E-2</v>
      </c>
      <c r="E9" s="1">
        <v>3.9571793749928474E-3</v>
      </c>
      <c r="L9" t="s">
        <v>8</v>
      </c>
    </row>
    <row r="10" spans="1:13" x14ac:dyDescent="0.2">
      <c r="A10" t="s">
        <v>1</v>
      </c>
      <c r="B10" t="s">
        <v>25</v>
      </c>
      <c r="C10" s="1">
        <v>0.25720524787902832</v>
      </c>
      <c r="D10" s="1">
        <v>1.5562023036181927E-2</v>
      </c>
      <c r="E10" s="1">
        <v>2.6248197536915541E-4</v>
      </c>
      <c r="L10" t="s">
        <v>9</v>
      </c>
    </row>
    <row r="11" spans="1:13" x14ac:dyDescent="0.2">
      <c r="A11" t="s">
        <v>1</v>
      </c>
      <c r="B11" t="s">
        <v>26</v>
      </c>
      <c r="C11" s="1">
        <v>4.426724836230278E-2</v>
      </c>
      <c r="D11" s="1">
        <v>5.4870997555553913E-3</v>
      </c>
      <c r="E11" s="1">
        <v>4.5175416744314134E-5</v>
      </c>
      <c r="L11" t="s">
        <v>10</v>
      </c>
    </row>
    <row r="12" spans="1:13" x14ac:dyDescent="0.2">
      <c r="A12" t="s">
        <v>1</v>
      </c>
      <c r="B12" t="s">
        <v>27</v>
      </c>
      <c r="C12" s="1">
        <v>4.8349399566650391</v>
      </c>
      <c r="D12" s="1">
        <v>9.9022470414638519E-2</v>
      </c>
      <c r="E12" s="1">
        <v>4.934131633490324E-3</v>
      </c>
      <c r="L12" t="s">
        <v>11</v>
      </c>
    </row>
    <row r="13" spans="1:13" x14ac:dyDescent="0.2">
      <c r="A13" t="s">
        <v>1</v>
      </c>
      <c r="B13" t="s">
        <v>28</v>
      </c>
      <c r="C13" s="1">
        <v>17.411655426025391</v>
      </c>
      <c r="D13" s="1"/>
      <c r="E13" s="1">
        <v>1.7768865451216698E-2</v>
      </c>
      <c r="L13" t="s">
        <v>12</v>
      </c>
    </row>
    <row r="14" spans="1:13" x14ac:dyDescent="0.2">
      <c r="A14" t="s">
        <v>1</v>
      </c>
      <c r="B14" t="s">
        <v>29</v>
      </c>
      <c r="C14" s="1">
        <v>77.634613037109375</v>
      </c>
      <c r="D14" s="1"/>
      <c r="E14" s="1">
        <v>7.9227328300476074E-2</v>
      </c>
      <c r="L14" t="s">
        <v>13</v>
      </c>
    </row>
    <row r="15" spans="1:13" x14ac:dyDescent="0.2">
      <c r="A15" t="s">
        <v>2</v>
      </c>
      <c r="B15" t="s">
        <v>17</v>
      </c>
      <c r="C15" s="1">
        <v>24.177406311035156</v>
      </c>
      <c r="D15" s="1">
        <v>8.4014035761356354E-2</v>
      </c>
      <c r="E15" s="1">
        <v>2.424275130033493E-2</v>
      </c>
      <c r="L15" t="s">
        <v>14</v>
      </c>
    </row>
    <row r="16" spans="1:13" x14ac:dyDescent="0.2">
      <c r="A16" t="s">
        <v>2</v>
      </c>
      <c r="B16" t="s">
        <v>18</v>
      </c>
      <c r="C16" s="1">
        <v>5.0484600067138672</v>
      </c>
      <c r="D16" s="1">
        <v>2.5957228615880013E-2</v>
      </c>
      <c r="E16" s="1">
        <v>5.0621046684682369E-3</v>
      </c>
      <c r="L16" t="s">
        <v>15</v>
      </c>
    </row>
    <row r="17" spans="1:5" x14ac:dyDescent="0.2">
      <c r="A17" t="s">
        <v>2</v>
      </c>
      <c r="B17" t="s">
        <v>19</v>
      </c>
      <c r="C17" s="1">
        <v>3.9538066387176514</v>
      </c>
      <c r="D17" s="1">
        <v>5.1692062988877296E-3</v>
      </c>
      <c r="E17" s="1">
        <v>3.9644925855100155E-3</v>
      </c>
    </row>
    <row r="18" spans="1:5" x14ac:dyDescent="0.2">
      <c r="A18" t="s">
        <v>2</v>
      </c>
      <c r="B18" t="s">
        <v>20</v>
      </c>
      <c r="C18" s="1">
        <v>1.1569365262985229</v>
      </c>
      <c r="D18" s="1">
        <v>0.11255290359258652</v>
      </c>
      <c r="E18" s="1">
        <v>1.1600634315982461E-3</v>
      </c>
    </row>
    <row r="19" spans="1:5" x14ac:dyDescent="0.2">
      <c r="A19" t="s">
        <v>2</v>
      </c>
      <c r="B19" t="s">
        <v>21</v>
      </c>
      <c r="C19" s="1">
        <v>1.3425685167312622</v>
      </c>
      <c r="D19" s="1">
        <v>1.8272139132022858E-2</v>
      </c>
      <c r="E19" s="1">
        <v>1.3461970956996083E-3</v>
      </c>
    </row>
    <row r="20" spans="1:5" x14ac:dyDescent="0.2">
      <c r="A20" t="s">
        <v>2</v>
      </c>
      <c r="B20" t="s">
        <v>22</v>
      </c>
      <c r="C20" s="1">
        <v>8.5850925445556641</v>
      </c>
      <c r="D20" s="1">
        <v>0.13433849811553955</v>
      </c>
      <c r="E20" s="1">
        <v>8.6082955822348595E-3</v>
      </c>
    </row>
    <row r="21" spans="1:5" x14ac:dyDescent="0.2">
      <c r="A21" t="s">
        <v>2</v>
      </c>
      <c r="B21" t="s">
        <v>23</v>
      </c>
      <c r="C21" s="1">
        <v>2.7833738327026367</v>
      </c>
      <c r="D21" s="1">
        <v>7.9054228961467743E-2</v>
      </c>
      <c r="E21" s="1">
        <v>2.7908964548259974E-3</v>
      </c>
    </row>
    <row r="22" spans="1:5" x14ac:dyDescent="0.2">
      <c r="A22" t="s">
        <v>2</v>
      </c>
      <c r="B22" t="s">
        <v>24</v>
      </c>
      <c r="C22" s="1">
        <v>4.7145881652832031</v>
      </c>
      <c r="D22" s="1">
        <v>5.8391734957695007E-2</v>
      </c>
      <c r="E22" s="1">
        <v>4.7273305244743824E-3</v>
      </c>
    </row>
    <row r="23" spans="1:5" x14ac:dyDescent="0.2">
      <c r="A23" t="s">
        <v>2</v>
      </c>
      <c r="B23" t="s">
        <v>25</v>
      </c>
      <c r="C23" s="1">
        <v>0.42646685242652893</v>
      </c>
      <c r="D23" s="1">
        <v>3.2866846770048141E-2</v>
      </c>
      <c r="E23" s="1">
        <v>4.2761946679092944E-4</v>
      </c>
    </row>
    <row r="24" spans="1:5" x14ac:dyDescent="0.2">
      <c r="A24" t="s">
        <v>2</v>
      </c>
      <c r="B24" t="s">
        <v>26</v>
      </c>
      <c r="C24" s="1">
        <v>3.5621874034404755E-2</v>
      </c>
      <c r="D24" s="1">
        <v>2.911366056650877E-3</v>
      </c>
      <c r="E24" s="1">
        <v>3.571814886527136E-5</v>
      </c>
    </row>
    <row r="25" spans="1:5" x14ac:dyDescent="0.2">
      <c r="A25" t="s">
        <v>2</v>
      </c>
      <c r="B25" t="s">
        <v>27</v>
      </c>
      <c r="C25" s="1">
        <v>5.6615548133850098</v>
      </c>
      <c r="D25" s="1">
        <v>0.1093328669667244</v>
      </c>
      <c r="E25" s="1">
        <v>5.6768562644720078E-3</v>
      </c>
    </row>
    <row r="26" spans="1:5" x14ac:dyDescent="0.2">
      <c r="A26" t="s">
        <v>2</v>
      </c>
      <c r="B26" t="s">
        <v>28</v>
      </c>
      <c r="C26" s="1">
        <v>23.973077774047852</v>
      </c>
      <c r="D26" s="1"/>
      <c r="E26" s="1">
        <v>2.4037871509790421E-2</v>
      </c>
    </row>
    <row r="27" spans="1:5" x14ac:dyDescent="0.2">
      <c r="A27" t="s">
        <v>2</v>
      </c>
      <c r="B27" t="s">
        <v>29</v>
      </c>
      <c r="C27" s="1">
        <v>81.858955383300781</v>
      </c>
      <c r="D27" s="1"/>
      <c r="E27" s="1">
        <v>8.208020031452179E-2</v>
      </c>
    </row>
    <row r="28" spans="1:5" x14ac:dyDescent="0.2">
      <c r="A28" t="s">
        <v>3</v>
      </c>
      <c r="B28" t="s">
        <v>17</v>
      </c>
      <c r="C28" s="1">
        <v>31.666547775268555</v>
      </c>
      <c r="D28" s="1">
        <v>0.10096587240695953</v>
      </c>
      <c r="E28" s="1">
        <v>3.038334846496582E-2</v>
      </c>
    </row>
    <row r="29" spans="1:5" x14ac:dyDescent="0.2">
      <c r="A29" t="s">
        <v>3</v>
      </c>
      <c r="B29" t="s">
        <v>18</v>
      </c>
      <c r="C29" s="1">
        <v>5.6488027572631836</v>
      </c>
      <c r="D29" s="1">
        <v>2.8471667319536209E-2</v>
      </c>
      <c r="E29" s="1">
        <v>5.4199006408452988E-3</v>
      </c>
    </row>
    <row r="30" spans="1:5" x14ac:dyDescent="0.2">
      <c r="A30" t="s">
        <v>3</v>
      </c>
      <c r="B30" t="s">
        <v>19</v>
      </c>
      <c r="C30" s="1">
        <v>2.9826323986053467</v>
      </c>
      <c r="D30" s="1">
        <v>4.5187617652118206E-3</v>
      </c>
      <c r="E30" s="1">
        <v>2.8617694042623043E-3</v>
      </c>
    </row>
    <row r="31" spans="1:5" x14ac:dyDescent="0.2">
      <c r="A31" t="s">
        <v>3</v>
      </c>
      <c r="B31" t="s">
        <v>20</v>
      </c>
      <c r="C31" s="1">
        <v>0.62106609344482422</v>
      </c>
      <c r="D31" s="1">
        <v>1.7934052273631096E-2</v>
      </c>
      <c r="E31" s="1">
        <v>5.9589912416413426E-4</v>
      </c>
    </row>
    <row r="32" spans="1:5" x14ac:dyDescent="0.2">
      <c r="A32" t="s">
        <v>3</v>
      </c>
      <c r="B32" t="s">
        <v>21</v>
      </c>
      <c r="C32" s="1">
        <v>4.1363234519958496</v>
      </c>
      <c r="D32" s="1">
        <v>5.6482233107089996E-2</v>
      </c>
      <c r="E32" s="1">
        <v>3.9687100797891617E-3</v>
      </c>
    </row>
    <row r="33" spans="1:5" x14ac:dyDescent="0.2">
      <c r="A33" t="s">
        <v>3</v>
      </c>
      <c r="B33" t="s">
        <v>22</v>
      </c>
      <c r="C33" s="1">
        <v>2.9535636901855469</v>
      </c>
      <c r="D33" s="1">
        <v>0.10503143072128296</v>
      </c>
      <c r="E33" s="1">
        <v>2.8338786214590073E-3</v>
      </c>
    </row>
    <row r="34" spans="1:5" x14ac:dyDescent="0.2">
      <c r="A34" t="s">
        <v>3</v>
      </c>
      <c r="B34" t="s">
        <v>23</v>
      </c>
      <c r="C34" s="1">
        <v>3.8168966770172119</v>
      </c>
      <c r="D34" s="1">
        <v>8.6356431245803833E-2</v>
      </c>
      <c r="E34" s="1">
        <v>3.6622274201363325E-3</v>
      </c>
    </row>
    <row r="35" spans="1:5" x14ac:dyDescent="0.2">
      <c r="A35" t="s">
        <v>3</v>
      </c>
      <c r="B35" t="s">
        <v>24</v>
      </c>
      <c r="C35" s="1">
        <v>4.3827900886535645</v>
      </c>
      <c r="D35" s="1">
        <v>6.8000175058841705E-2</v>
      </c>
      <c r="E35" s="1">
        <v>4.2051891796290874E-3</v>
      </c>
    </row>
    <row r="36" spans="1:5" x14ac:dyDescent="0.2">
      <c r="A36" t="s">
        <v>3</v>
      </c>
      <c r="B36" t="s">
        <v>25</v>
      </c>
      <c r="C36" s="1">
        <v>4.4385392218828201E-2</v>
      </c>
      <c r="D36" s="1">
        <v>2.6076135691255331E-3</v>
      </c>
      <c r="E36" s="1">
        <v>4.258679473423399E-5</v>
      </c>
    </row>
    <row r="37" spans="1:5" x14ac:dyDescent="0.2">
      <c r="A37" t="s">
        <v>3</v>
      </c>
      <c r="B37" t="s">
        <v>26</v>
      </c>
      <c r="C37" s="1">
        <v>0</v>
      </c>
      <c r="D37" s="1"/>
      <c r="E37" s="1">
        <v>0</v>
      </c>
    </row>
    <row r="38" spans="1:5" x14ac:dyDescent="0.2">
      <c r="A38" t="s">
        <v>3</v>
      </c>
      <c r="B38" t="s">
        <v>27</v>
      </c>
      <c r="C38" s="1">
        <v>6.9817647933959961</v>
      </c>
      <c r="D38" s="1">
        <v>0.17309834063053131</v>
      </c>
      <c r="E38" s="1">
        <v>6.6988477483391762E-3</v>
      </c>
    </row>
    <row r="39" spans="1:5" x14ac:dyDescent="0.2">
      <c r="A39" t="s">
        <v>3</v>
      </c>
      <c r="B39" t="s">
        <v>28</v>
      </c>
      <c r="C39" s="1">
        <v>19.927558898925781</v>
      </c>
      <c r="D39" s="1"/>
      <c r="E39" s="1">
        <v>1.9120048731565475E-2</v>
      </c>
    </row>
    <row r="40" spans="1:5" x14ac:dyDescent="0.2">
      <c r="A40" t="s">
        <v>3</v>
      </c>
      <c r="B40" t="s">
        <v>29</v>
      </c>
      <c r="C40" s="1">
        <v>83.162330627441406</v>
      </c>
      <c r="D40" s="1"/>
      <c r="E40" s="1">
        <v>7.9792410135269165E-2</v>
      </c>
    </row>
    <row r="41" spans="1:5" x14ac:dyDescent="0.2">
      <c r="A41" t="s">
        <v>4</v>
      </c>
      <c r="B41" t="s">
        <v>17</v>
      </c>
      <c r="C41" s="1">
        <v>31.914443969726562</v>
      </c>
      <c r="D41" s="1">
        <v>0.10283040255308151</v>
      </c>
      <c r="E41" s="1">
        <v>4.1668176651000977E-2</v>
      </c>
    </row>
    <row r="42" spans="1:5" x14ac:dyDescent="0.2">
      <c r="A42" t="s">
        <v>4</v>
      </c>
      <c r="B42" t="s">
        <v>18</v>
      </c>
      <c r="C42" s="1">
        <v>5.0865850448608398</v>
      </c>
      <c r="D42" s="1">
        <v>3.4522756934165955E-2</v>
      </c>
      <c r="E42" s="1">
        <v>6.6411537118256092E-3</v>
      </c>
    </row>
    <row r="43" spans="1:5" x14ac:dyDescent="0.2">
      <c r="A43" t="s">
        <v>4</v>
      </c>
      <c r="B43" t="s">
        <v>19</v>
      </c>
      <c r="C43" s="1">
        <v>4.995506763458252</v>
      </c>
      <c r="D43" s="1">
        <v>9.7736595198512077E-3</v>
      </c>
      <c r="E43" s="1">
        <v>6.5222396515309811E-3</v>
      </c>
    </row>
    <row r="44" spans="1:5" x14ac:dyDescent="0.2">
      <c r="A44" t="s">
        <v>4</v>
      </c>
      <c r="B44" t="s">
        <v>20</v>
      </c>
      <c r="C44" s="1">
        <v>1.4125684499740601</v>
      </c>
      <c r="D44" s="1">
        <v>2.7003442868590355E-2</v>
      </c>
      <c r="E44" s="1">
        <v>1.844279351644218E-3</v>
      </c>
    </row>
    <row r="45" spans="1:5" x14ac:dyDescent="0.2">
      <c r="A45" t="s">
        <v>4</v>
      </c>
      <c r="B45" t="s">
        <v>21</v>
      </c>
      <c r="C45" s="1">
        <v>0.2512156069278717</v>
      </c>
      <c r="D45" s="1">
        <v>5.8517493307590485E-3</v>
      </c>
      <c r="E45" s="1">
        <v>3.2799242762848735E-4</v>
      </c>
    </row>
    <row r="46" spans="1:5" x14ac:dyDescent="0.2">
      <c r="A46" t="s">
        <v>4</v>
      </c>
      <c r="B46" t="s">
        <v>22</v>
      </c>
      <c r="C46" s="1">
        <v>0.23902873694896698</v>
      </c>
      <c r="D46" s="1">
        <v>9.6174538135528564E-2</v>
      </c>
      <c r="E46" s="1">
        <v>3.120809851679951E-4</v>
      </c>
    </row>
    <row r="47" spans="1:5" x14ac:dyDescent="0.2">
      <c r="A47" t="s">
        <v>4</v>
      </c>
      <c r="B47" t="s">
        <v>23</v>
      </c>
      <c r="C47" s="1">
        <v>0.24050593376159668</v>
      </c>
      <c r="D47" s="1">
        <v>1.6859026625752449E-2</v>
      </c>
      <c r="E47" s="1">
        <v>3.1400966690853238E-4</v>
      </c>
    </row>
    <row r="48" spans="1:5" x14ac:dyDescent="0.2">
      <c r="A48" t="s">
        <v>4</v>
      </c>
      <c r="B48" t="s">
        <v>24</v>
      </c>
      <c r="C48" s="1">
        <v>2.2050378322601318</v>
      </c>
      <c r="D48" s="1">
        <v>4.1768979281187057E-2</v>
      </c>
      <c r="E48" s="1">
        <v>2.878944156691432E-3</v>
      </c>
    </row>
    <row r="49" spans="1:5" x14ac:dyDescent="0.2">
      <c r="A49" t="s">
        <v>4</v>
      </c>
      <c r="B49" t="s">
        <v>25</v>
      </c>
      <c r="C49" s="1">
        <v>6.2180709093809128E-2</v>
      </c>
      <c r="D49" s="1">
        <v>1.3027007691562176E-2</v>
      </c>
      <c r="E49" s="1">
        <v>8.1184451119042933E-5</v>
      </c>
    </row>
    <row r="50" spans="1:5" x14ac:dyDescent="0.2">
      <c r="A50" t="s">
        <v>4</v>
      </c>
      <c r="B50" t="s">
        <v>26</v>
      </c>
      <c r="C50" s="1">
        <v>7.6075583696365356E-2</v>
      </c>
      <c r="D50" s="1">
        <v>5.5074477568268776E-3</v>
      </c>
      <c r="E50" s="1">
        <v>9.932589455274865E-5</v>
      </c>
    </row>
    <row r="51" spans="1:5" x14ac:dyDescent="0.2">
      <c r="A51" t="s">
        <v>4</v>
      </c>
      <c r="B51" t="s">
        <v>27</v>
      </c>
      <c r="C51" s="1">
        <v>2.0113866329193115</v>
      </c>
      <c r="D51" s="1">
        <v>0.11953912675380707</v>
      </c>
      <c r="E51" s="1">
        <v>2.6261091697961092E-3</v>
      </c>
    </row>
    <row r="52" spans="1:5" x14ac:dyDescent="0.2">
      <c r="A52" t="s">
        <v>4</v>
      </c>
      <c r="B52" t="s">
        <v>28</v>
      </c>
      <c r="C52" s="1">
        <v>13.297392845153809</v>
      </c>
      <c r="D52" s="1"/>
      <c r="E52" s="1">
        <v>1.7361359670758247E-2</v>
      </c>
    </row>
    <row r="53" spans="1:5" x14ac:dyDescent="0.2">
      <c r="A53" t="s">
        <v>4</v>
      </c>
      <c r="B53" t="s">
        <v>29</v>
      </c>
      <c r="C53" s="1">
        <v>61.791927337646484</v>
      </c>
      <c r="D53" s="1"/>
      <c r="E53" s="1">
        <v>8.0676853656768799E-2</v>
      </c>
    </row>
    <row r="54" spans="1:5" x14ac:dyDescent="0.2">
      <c r="A54" t="s">
        <v>5</v>
      </c>
      <c r="B54" t="s">
        <v>17</v>
      </c>
      <c r="C54" s="1">
        <v>3.4344799816608429E-2</v>
      </c>
      <c r="D54" s="1">
        <v>5.8897837996482849E-2</v>
      </c>
      <c r="E54" s="1">
        <v>1.9941410573665053E-4</v>
      </c>
    </row>
    <row r="55" spans="1:5" x14ac:dyDescent="0.2">
      <c r="A55" t="s">
        <v>5</v>
      </c>
      <c r="B55" t="s">
        <v>18</v>
      </c>
      <c r="C55" s="1">
        <v>0</v>
      </c>
      <c r="D55" s="1">
        <v>0</v>
      </c>
      <c r="E55" s="1">
        <v>0</v>
      </c>
    </row>
    <row r="56" spans="1:5" x14ac:dyDescent="0.2">
      <c r="A56" t="s">
        <v>5</v>
      </c>
      <c r="B56" t="s">
        <v>19</v>
      </c>
      <c r="C56" s="1">
        <v>0</v>
      </c>
      <c r="D56" s="1"/>
      <c r="E56" s="1">
        <v>0</v>
      </c>
    </row>
    <row r="57" spans="1:5" x14ac:dyDescent="0.2">
      <c r="A57" t="s">
        <v>5</v>
      </c>
      <c r="B57" t="s">
        <v>20</v>
      </c>
      <c r="C57" s="1">
        <v>2.2388746961951256E-2</v>
      </c>
      <c r="D57" s="1">
        <v>-3.11883888207376E-3</v>
      </c>
      <c r="E57" s="1">
        <v>1.2999441241845489E-4</v>
      </c>
    </row>
    <row r="58" spans="1:5" x14ac:dyDescent="0.2">
      <c r="A58" t="s">
        <v>5</v>
      </c>
      <c r="B58" t="s">
        <v>21</v>
      </c>
      <c r="C58" s="1">
        <v>6.1903733760118484E-2</v>
      </c>
      <c r="D58" s="1">
        <v>0.37154310941696167</v>
      </c>
      <c r="E58" s="1">
        <v>3.5942785325460136E-4</v>
      </c>
    </row>
    <row r="59" spans="1:5" x14ac:dyDescent="0.2">
      <c r="A59" t="s">
        <v>5</v>
      </c>
      <c r="B59" t="s">
        <v>22</v>
      </c>
      <c r="C59" s="1">
        <v>1.9509139060974121</v>
      </c>
      <c r="D59" s="1">
        <v>0.10990827530622482</v>
      </c>
      <c r="E59" s="1">
        <v>1.132747158408165E-2</v>
      </c>
    </row>
    <row r="60" spans="1:5" x14ac:dyDescent="0.2">
      <c r="A60" t="s">
        <v>5</v>
      </c>
      <c r="B60" t="s">
        <v>23</v>
      </c>
      <c r="C60" s="1">
        <v>3.5078320503234863</v>
      </c>
      <c r="D60" s="1">
        <v>0.16827608644962311</v>
      </c>
      <c r="E60" s="1">
        <v>2.036730945110321E-2</v>
      </c>
    </row>
    <row r="61" spans="1:5" x14ac:dyDescent="0.2">
      <c r="A61" t="s">
        <v>5</v>
      </c>
      <c r="B61" t="s">
        <v>24</v>
      </c>
      <c r="C61" s="1">
        <v>1.0703667402267456</v>
      </c>
      <c r="D61" s="1">
        <v>2.4154780432581902E-2</v>
      </c>
      <c r="E61" s="1">
        <v>6.2148049473762512E-3</v>
      </c>
    </row>
    <row r="62" spans="1:5" x14ac:dyDescent="0.2">
      <c r="A62" t="s">
        <v>5</v>
      </c>
      <c r="B62" t="s">
        <v>25</v>
      </c>
      <c r="C62" s="1">
        <v>9.3663439154624939E-2</v>
      </c>
      <c r="D62" s="1">
        <v>6.1891213990747929E-3</v>
      </c>
      <c r="E62" s="1">
        <v>5.4383231326937675E-4</v>
      </c>
    </row>
    <row r="63" spans="1:5" x14ac:dyDescent="0.2">
      <c r="A63" t="s">
        <v>5</v>
      </c>
      <c r="B63" t="s">
        <v>26</v>
      </c>
      <c r="C63" s="1">
        <v>0</v>
      </c>
      <c r="D63" s="1"/>
      <c r="E63" s="1">
        <v>0</v>
      </c>
    </row>
    <row r="64" spans="1:5" x14ac:dyDescent="0.2">
      <c r="A64" t="s">
        <v>5</v>
      </c>
      <c r="B64" t="s">
        <v>27</v>
      </c>
      <c r="C64" s="1">
        <v>1.7199174165725708</v>
      </c>
      <c r="D64" s="1">
        <v>4.1709877550601959E-2</v>
      </c>
      <c r="E64" s="1">
        <v>9.9862506613135338E-3</v>
      </c>
    </row>
    <row r="65" spans="1:5" x14ac:dyDescent="0.2">
      <c r="A65" t="s">
        <v>5</v>
      </c>
      <c r="B65" t="s">
        <v>28</v>
      </c>
      <c r="C65" s="1">
        <v>2.2592785358428955</v>
      </c>
      <c r="D65" s="1"/>
      <c r="E65" s="1">
        <v>1.3117910362780094E-2</v>
      </c>
    </row>
    <row r="66" spans="1:5" x14ac:dyDescent="0.2">
      <c r="A66" t="s">
        <v>5</v>
      </c>
      <c r="B66" t="s">
        <v>29</v>
      </c>
      <c r="C66" s="1">
        <v>10.720609664916992</v>
      </c>
      <c r="D66" s="1"/>
      <c r="E66" s="1">
        <v>6.2246415764093399E-2</v>
      </c>
    </row>
    <row r="67" spans="1:5" x14ac:dyDescent="0.2">
      <c r="A67" t="s">
        <v>6</v>
      </c>
      <c r="B67" t="s">
        <v>17</v>
      </c>
      <c r="C67" s="1">
        <v>35.627769470214844</v>
      </c>
      <c r="D67" s="1">
        <v>0.10982758551836014</v>
      </c>
      <c r="E67" s="1">
        <v>3.6385394632816315E-2</v>
      </c>
    </row>
    <row r="68" spans="1:5" x14ac:dyDescent="0.2">
      <c r="A68" t="s">
        <v>6</v>
      </c>
      <c r="B68" t="s">
        <v>18</v>
      </c>
      <c r="C68" s="1">
        <v>5.8277521133422852</v>
      </c>
      <c r="D68" s="1">
        <v>3.2986853271722794E-2</v>
      </c>
      <c r="E68" s="1">
        <v>5.9516793116927147E-3</v>
      </c>
    </row>
    <row r="69" spans="1:5" x14ac:dyDescent="0.2">
      <c r="A69" t="s">
        <v>6</v>
      </c>
      <c r="B69" t="s">
        <v>19</v>
      </c>
      <c r="C69" s="1">
        <v>5.3622636795043945</v>
      </c>
      <c r="D69" s="1">
        <v>9.7046960145235062E-3</v>
      </c>
      <c r="E69" s="1">
        <v>5.476292222738266E-3</v>
      </c>
    </row>
    <row r="70" spans="1:5" x14ac:dyDescent="0.2">
      <c r="A70" t="s">
        <v>6</v>
      </c>
      <c r="B70" t="s">
        <v>20</v>
      </c>
      <c r="C70" s="1">
        <v>0.96712315082550049</v>
      </c>
      <c r="D70" s="1">
        <v>2.147107757627964E-2</v>
      </c>
      <c r="E70" s="1">
        <v>9.8768912721425295E-4</v>
      </c>
    </row>
    <row r="71" spans="1:5" x14ac:dyDescent="0.2">
      <c r="A71" t="s">
        <v>6</v>
      </c>
      <c r="B71" t="s">
        <v>21</v>
      </c>
      <c r="C71" s="1">
        <v>1.9202216863632202</v>
      </c>
      <c r="D71" s="1">
        <v>3.2357942312955856E-2</v>
      </c>
      <c r="E71" s="1">
        <v>1.9610552117228508E-3</v>
      </c>
    </row>
    <row r="72" spans="1:5" x14ac:dyDescent="0.2">
      <c r="A72" t="s">
        <v>6</v>
      </c>
      <c r="B72" t="s">
        <v>22</v>
      </c>
      <c r="C72" s="1">
        <v>3.2022490501403809</v>
      </c>
      <c r="D72" s="1">
        <v>0.11875631660223007</v>
      </c>
      <c r="E72" s="1">
        <v>3.2703450415283442E-3</v>
      </c>
    </row>
    <row r="73" spans="1:5" x14ac:dyDescent="0.2">
      <c r="A73" t="s">
        <v>6</v>
      </c>
      <c r="B73" t="s">
        <v>23</v>
      </c>
      <c r="C73" s="1">
        <v>2.8152697086334229</v>
      </c>
      <c r="D73" s="1">
        <v>7.6009742915630341E-2</v>
      </c>
      <c r="E73" s="1">
        <v>2.8751364443451166E-3</v>
      </c>
    </row>
    <row r="74" spans="1:5" x14ac:dyDescent="0.2">
      <c r="A74" t="s">
        <v>6</v>
      </c>
      <c r="B74" t="s">
        <v>24</v>
      </c>
      <c r="C74" s="1">
        <v>3.8303225040435791</v>
      </c>
      <c r="D74" s="1">
        <v>4.1311170905828476E-2</v>
      </c>
      <c r="E74" s="1">
        <v>3.911774605512619E-3</v>
      </c>
    </row>
    <row r="75" spans="1:5" x14ac:dyDescent="0.2">
      <c r="A75" t="s">
        <v>6</v>
      </c>
      <c r="B75" t="s">
        <v>25</v>
      </c>
      <c r="C75" s="1">
        <v>0.49216434359550476</v>
      </c>
      <c r="D75" s="1">
        <v>3.7501391023397446E-2</v>
      </c>
      <c r="E75" s="1">
        <v>5.026302533224225E-4</v>
      </c>
    </row>
    <row r="76" spans="1:5" x14ac:dyDescent="0.2">
      <c r="A76" t="s">
        <v>6</v>
      </c>
      <c r="B76" t="s">
        <v>26</v>
      </c>
      <c r="C76" s="1">
        <v>3.8965418934822083E-2</v>
      </c>
      <c r="D76" s="1">
        <v>1.1366002261638641E-2</v>
      </c>
      <c r="E76" s="1">
        <v>3.9794020267436281E-5</v>
      </c>
    </row>
    <row r="77" spans="1:5" x14ac:dyDescent="0.2">
      <c r="A77" t="s">
        <v>6</v>
      </c>
      <c r="B77" t="s">
        <v>27</v>
      </c>
      <c r="C77" s="1">
        <v>4.1384310722351074</v>
      </c>
      <c r="D77" s="1">
        <v>0.10374976694583893</v>
      </c>
      <c r="E77" s="1">
        <v>4.2264349758625031E-3</v>
      </c>
    </row>
    <row r="78" spans="1:5" x14ac:dyDescent="0.2">
      <c r="A78" t="s">
        <v>6</v>
      </c>
      <c r="B78" t="s">
        <v>28</v>
      </c>
      <c r="C78" s="1">
        <v>13.820217132568359</v>
      </c>
      <c r="D78" s="1"/>
      <c r="E78" s="1">
        <v>1.4114105142652988E-2</v>
      </c>
    </row>
    <row r="79" spans="1:5" x14ac:dyDescent="0.2">
      <c r="A79" t="s">
        <v>6</v>
      </c>
      <c r="B79" t="s">
        <v>29</v>
      </c>
      <c r="C79" s="1">
        <v>78.042747497558594</v>
      </c>
      <c r="D79" s="1"/>
      <c r="E79" s="1">
        <v>7.9702332615852356E-2</v>
      </c>
    </row>
    <row r="80" spans="1:5" x14ac:dyDescent="0.2">
      <c r="A80" t="s">
        <v>7</v>
      </c>
      <c r="B80" t="s">
        <v>17</v>
      </c>
      <c r="C80" s="1">
        <v>25.361351013183594</v>
      </c>
      <c r="D80" s="1">
        <v>9.846215695142746E-2</v>
      </c>
      <c r="E80" s="1">
        <v>3.1814198940992355E-2</v>
      </c>
    </row>
    <row r="81" spans="1:5" x14ac:dyDescent="0.2">
      <c r="A81" t="s">
        <v>7</v>
      </c>
      <c r="B81" t="s">
        <v>18</v>
      </c>
      <c r="C81" s="1">
        <v>4.1773924827575684</v>
      </c>
      <c r="D81" s="1">
        <v>3.0510928481817245E-2</v>
      </c>
      <c r="E81" s="1">
        <v>5.2402731962502003E-3</v>
      </c>
    </row>
    <row r="82" spans="1:5" x14ac:dyDescent="0.2">
      <c r="A82" t="s">
        <v>7</v>
      </c>
      <c r="B82" t="s">
        <v>19</v>
      </c>
      <c r="C82" s="1">
        <v>5.278937816619873</v>
      </c>
      <c r="D82" s="1">
        <v>1.3270358555018902E-2</v>
      </c>
      <c r="E82" s="1">
        <v>6.6220914013683796E-3</v>
      </c>
    </row>
    <row r="83" spans="1:5" x14ac:dyDescent="0.2">
      <c r="A83" t="s">
        <v>7</v>
      </c>
      <c r="B83" t="s">
        <v>20</v>
      </c>
      <c r="C83" s="1">
        <v>0.95079463720321655</v>
      </c>
      <c r="D83" s="1">
        <v>2.2528637200593948E-2</v>
      </c>
      <c r="E83" s="1">
        <v>1.1927112936973572E-3</v>
      </c>
    </row>
    <row r="84" spans="1:5" x14ac:dyDescent="0.2">
      <c r="A84" t="s">
        <v>7</v>
      </c>
      <c r="B84" t="s">
        <v>21</v>
      </c>
      <c r="C84" s="1">
        <v>1.0652914047241211</v>
      </c>
      <c r="D84" s="1">
        <v>2.2561054676771164E-2</v>
      </c>
      <c r="E84" s="1">
        <v>1.3363403268158436E-3</v>
      </c>
    </row>
    <row r="85" spans="1:5" x14ac:dyDescent="0.2">
      <c r="A85" t="s">
        <v>7</v>
      </c>
      <c r="B85" t="s">
        <v>22</v>
      </c>
      <c r="C85" s="1">
        <v>1.5777618885040283</v>
      </c>
      <c r="D85" s="1">
        <v>8.6942702531814575E-2</v>
      </c>
      <c r="E85" s="1">
        <v>1.9792017992585897E-3</v>
      </c>
    </row>
    <row r="86" spans="1:5" x14ac:dyDescent="0.2">
      <c r="A86" t="s">
        <v>7</v>
      </c>
      <c r="B86" t="s">
        <v>23</v>
      </c>
      <c r="C86" s="1">
        <v>4.0495820045471191</v>
      </c>
      <c r="D86" s="1">
        <v>0.13657629489898682</v>
      </c>
      <c r="E86" s="1">
        <v>5.0799432210624218E-3</v>
      </c>
    </row>
    <row r="87" spans="1:5" x14ac:dyDescent="0.2">
      <c r="A87" t="s">
        <v>7</v>
      </c>
      <c r="B87" t="s">
        <v>24</v>
      </c>
      <c r="C87" s="1">
        <v>2.9392294883728027</v>
      </c>
      <c r="D87" s="1">
        <v>3.5366009920835495E-2</v>
      </c>
      <c r="E87" s="1">
        <v>3.6870760377496481E-3</v>
      </c>
    </row>
    <row r="88" spans="1:5" x14ac:dyDescent="0.2">
      <c r="A88" t="s">
        <v>7</v>
      </c>
      <c r="B88" t="s">
        <v>25</v>
      </c>
      <c r="C88" s="1">
        <v>0.16918490827083588</v>
      </c>
      <c r="D88" s="1">
        <v>1.0973227210342884E-2</v>
      </c>
      <c r="E88" s="1">
        <v>2.1223169460427016E-4</v>
      </c>
    </row>
    <row r="89" spans="1:5" x14ac:dyDescent="0.2">
      <c r="A89" t="s">
        <v>7</v>
      </c>
      <c r="B89" t="s">
        <v>26</v>
      </c>
      <c r="C89" s="1">
        <v>0</v>
      </c>
      <c r="D89" s="1"/>
      <c r="E89" s="1">
        <v>0</v>
      </c>
    </row>
    <row r="90" spans="1:5" x14ac:dyDescent="0.2">
      <c r="A90" t="s">
        <v>7</v>
      </c>
      <c r="B90" t="s">
        <v>27</v>
      </c>
      <c r="C90" s="1">
        <v>4.0475339889526367</v>
      </c>
      <c r="D90" s="1">
        <v>9.0055264532566071E-2</v>
      </c>
      <c r="E90" s="1">
        <v>5.0773737020790577E-3</v>
      </c>
    </row>
    <row r="91" spans="1:5" x14ac:dyDescent="0.2">
      <c r="A91" t="s">
        <v>7</v>
      </c>
      <c r="B91" t="s">
        <v>28</v>
      </c>
      <c r="C91" s="1">
        <v>17.384056091308594</v>
      </c>
      <c r="D91" s="1"/>
      <c r="E91" s="1">
        <v>2.1807191893458366E-2</v>
      </c>
    </row>
    <row r="92" spans="1:5" x14ac:dyDescent="0.2">
      <c r="A92" t="s">
        <v>7</v>
      </c>
      <c r="B92" t="s">
        <v>29</v>
      </c>
      <c r="C92" s="1">
        <v>67.001113891601562</v>
      </c>
      <c r="D92" s="1"/>
      <c r="E92" s="1">
        <v>8.4048636257648468E-2</v>
      </c>
    </row>
    <row r="93" spans="1:5" x14ac:dyDescent="0.2">
      <c r="A93" t="s">
        <v>8</v>
      </c>
      <c r="B93" t="s">
        <v>17</v>
      </c>
      <c r="C93" s="1">
        <v>32.447799682617188</v>
      </c>
      <c r="D93" s="1">
        <v>0.10065153986215591</v>
      </c>
      <c r="E93" s="1">
        <v>3.4065619111061096E-2</v>
      </c>
    </row>
    <row r="94" spans="1:5" x14ac:dyDescent="0.2">
      <c r="A94" t="s">
        <v>8</v>
      </c>
      <c r="B94" t="s">
        <v>18</v>
      </c>
      <c r="C94" s="1">
        <v>4.7220888137817383</v>
      </c>
      <c r="D94" s="1">
        <v>3.1421646475791931E-2</v>
      </c>
      <c r="E94" s="1">
        <v>4.9575283192098141E-3</v>
      </c>
    </row>
    <row r="95" spans="1:5" x14ac:dyDescent="0.2">
      <c r="A95" t="s">
        <v>8</v>
      </c>
      <c r="B95" t="s">
        <v>19</v>
      </c>
      <c r="C95" s="1">
        <v>2.8742449283599854</v>
      </c>
      <c r="D95" s="1">
        <v>6.2118936330080032E-3</v>
      </c>
      <c r="E95" s="1">
        <v>3.0175524298101664E-3</v>
      </c>
    </row>
    <row r="96" spans="1:5" x14ac:dyDescent="0.2">
      <c r="A96" t="s">
        <v>8</v>
      </c>
      <c r="B96" t="s">
        <v>20</v>
      </c>
      <c r="C96" s="1">
        <v>0.56641238927841187</v>
      </c>
      <c r="D96" s="1">
        <v>1.247121300548315E-2</v>
      </c>
      <c r="E96" s="1">
        <v>5.9465324738994241E-4</v>
      </c>
    </row>
    <row r="97" spans="1:5" x14ac:dyDescent="0.2">
      <c r="A97" t="s">
        <v>8</v>
      </c>
      <c r="B97" t="s">
        <v>21</v>
      </c>
      <c r="C97" s="1">
        <v>0.32699930667877197</v>
      </c>
      <c r="D97" s="1">
        <v>7.3659415356814861E-3</v>
      </c>
      <c r="E97" s="1">
        <v>3.4330322523601353E-4</v>
      </c>
    </row>
    <row r="98" spans="1:5" x14ac:dyDescent="0.2">
      <c r="A98" t="s">
        <v>8</v>
      </c>
      <c r="B98" t="s">
        <v>22</v>
      </c>
      <c r="C98" s="1">
        <v>2.2674205303192139</v>
      </c>
      <c r="D98" s="1">
        <v>9.8316095769405365E-2</v>
      </c>
      <c r="E98" s="1">
        <v>2.3804723750799894E-3</v>
      </c>
    </row>
    <row r="99" spans="1:5" x14ac:dyDescent="0.2">
      <c r="A99" t="s">
        <v>8</v>
      </c>
      <c r="B99" t="s">
        <v>23</v>
      </c>
      <c r="C99" s="1">
        <v>2.0592422485351562</v>
      </c>
      <c r="D99" s="1">
        <v>6.0008563101291656E-2</v>
      </c>
      <c r="E99" s="1">
        <v>2.1619144827127457E-3</v>
      </c>
    </row>
    <row r="100" spans="1:5" x14ac:dyDescent="0.2">
      <c r="A100" t="s">
        <v>8</v>
      </c>
      <c r="B100" t="s">
        <v>24</v>
      </c>
      <c r="C100" s="1">
        <v>2.8238506317138672</v>
      </c>
      <c r="D100" s="1">
        <v>3.0983487144112587E-2</v>
      </c>
      <c r="E100" s="1">
        <v>2.9646456241607666E-3</v>
      </c>
    </row>
    <row r="101" spans="1:5" x14ac:dyDescent="0.2">
      <c r="A101" t="s">
        <v>8</v>
      </c>
      <c r="B101" t="s">
        <v>25</v>
      </c>
      <c r="C101" s="1">
        <v>8.2917109131813049E-2</v>
      </c>
      <c r="D101" s="1">
        <v>4.1177817620337009E-3</v>
      </c>
      <c r="E101" s="1">
        <v>8.7051281298045069E-5</v>
      </c>
    </row>
    <row r="102" spans="1:5" x14ac:dyDescent="0.2">
      <c r="A102" t="s">
        <v>8</v>
      </c>
      <c r="B102" t="s">
        <v>26</v>
      </c>
      <c r="C102" s="1">
        <v>5.6512434035539627E-2</v>
      </c>
      <c r="D102" s="1">
        <v>3.4104848746210337E-3</v>
      </c>
      <c r="E102" s="1">
        <v>5.9330097428755835E-5</v>
      </c>
    </row>
    <row r="103" spans="1:5" x14ac:dyDescent="0.2">
      <c r="A103" t="s">
        <v>8</v>
      </c>
      <c r="B103" t="s">
        <v>27</v>
      </c>
      <c r="C103" s="1">
        <v>2.4475841522216797</v>
      </c>
      <c r="D103" s="1">
        <v>4.3804749846458435E-2</v>
      </c>
      <c r="E103" s="1">
        <v>2.5696186348795891E-3</v>
      </c>
    </row>
    <row r="104" spans="1:5" x14ac:dyDescent="0.2">
      <c r="A104" t="s">
        <v>8</v>
      </c>
      <c r="B104" t="s">
        <v>28</v>
      </c>
      <c r="C104" s="1">
        <v>15.941497802734375</v>
      </c>
      <c r="D104" s="1"/>
      <c r="E104" s="1">
        <v>1.6736326739192009E-2</v>
      </c>
    </row>
    <row r="105" spans="1:5" x14ac:dyDescent="0.2">
      <c r="A105" t="s">
        <v>8</v>
      </c>
      <c r="B105" t="s">
        <v>29</v>
      </c>
      <c r="C105" s="1">
        <v>66.616569519042969</v>
      </c>
      <c r="D105" s="1"/>
      <c r="E105" s="1">
        <v>6.9938011467456818E-2</v>
      </c>
    </row>
    <row r="106" spans="1:5" x14ac:dyDescent="0.2">
      <c r="A106" t="s">
        <v>9</v>
      </c>
      <c r="B106" t="s">
        <v>17</v>
      </c>
      <c r="C106" s="1">
        <v>24.177406311035156</v>
      </c>
      <c r="D106" s="1">
        <v>8.4014035761356354E-2</v>
      </c>
      <c r="E106" s="1">
        <v>2.424275130033493E-2</v>
      </c>
    </row>
    <row r="107" spans="1:5" x14ac:dyDescent="0.2">
      <c r="A107" t="s">
        <v>9</v>
      </c>
      <c r="B107" t="s">
        <v>18</v>
      </c>
      <c r="C107" s="1">
        <v>5.0484600067138672</v>
      </c>
      <c r="D107" s="1">
        <v>2.5957228615880013E-2</v>
      </c>
      <c r="E107" s="1">
        <v>5.0621046684682369E-3</v>
      </c>
    </row>
    <row r="108" spans="1:5" x14ac:dyDescent="0.2">
      <c r="A108" t="s">
        <v>9</v>
      </c>
      <c r="B108" t="s">
        <v>19</v>
      </c>
      <c r="C108" s="1">
        <v>3.9538066387176514</v>
      </c>
      <c r="D108" s="1">
        <v>5.1692062988877296E-3</v>
      </c>
      <c r="E108" s="1">
        <v>3.9644925855100155E-3</v>
      </c>
    </row>
    <row r="109" spans="1:5" x14ac:dyDescent="0.2">
      <c r="A109" t="s">
        <v>9</v>
      </c>
      <c r="B109" t="s">
        <v>20</v>
      </c>
      <c r="C109" s="1">
        <v>1.1569365262985229</v>
      </c>
      <c r="D109" s="1">
        <v>0.11255290359258652</v>
      </c>
      <c r="E109" s="1">
        <v>1.1600634315982461E-3</v>
      </c>
    </row>
    <row r="110" spans="1:5" x14ac:dyDescent="0.2">
      <c r="A110" t="s">
        <v>9</v>
      </c>
      <c r="B110" t="s">
        <v>21</v>
      </c>
      <c r="C110" s="1">
        <v>1.3425685167312622</v>
      </c>
      <c r="D110" s="1">
        <v>1.8272139132022858E-2</v>
      </c>
      <c r="E110" s="1">
        <v>1.3461970956996083E-3</v>
      </c>
    </row>
    <row r="111" spans="1:5" x14ac:dyDescent="0.2">
      <c r="A111" t="s">
        <v>9</v>
      </c>
      <c r="B111" t="s">
        <v>22</v>
      </c>
      <c r="C111" s="1">
        <v>8.5850925445556641</v>
      </c>
      <c r="D111" s="1">
        <v>0.13433849811553955</v>
      </c>
      <c r="E111" s="1">
        <v>8.6082955822348595E-3</v>
      </c>
    </row>
    <row r="112" spans="1:5" x14ac:dyDescent="0.2">
      <c r="A112" t="s">
        <v>9</v>
      </c>
      <c r="B112" t="s">
        <v>23</v>
      </c>
      <c r="C112" s="1">
        <v>2.7833738327026367</v>
      </c>
      <c r="D112" s="1">
        <v>7.9054228961467743E-2</v>
      </c>
      <c r="E112" s="1">
        <v>2.7908964548259974E-3</v>
      </c>
    </row>
    <row r="113" spans="1:5" x14ac:dyDescent="0.2">
      <c r="A113" t="s">
        <v>9</v>
      </c>
      <c r="B113" t="s">
        <v>24</v>
      </c>
      <c r="C113" s="1">
        <v>4.7145881652832031</v>
      </c>
      <c r="D113" s="1">
        <v>5.8391734957695007E-2</v>
      </c>
      <c r="E113" s="1">
        <v>4.7273305244743824E-3</v>
      </c>
    </row>
    <row r="114" spans="1:5" x14ac:dyDescent="0.2">
      <c r="A114" t="s">
        <v>9</v>
      </c>
      <c r="B114" t="s">
        <v>25</v>
      </c>
      <c r="C114" s="1">
        <v>0.42646685242652893</v>
      </c>
      <c r="D114" s="1">
        <v>3.2866846770048141E-2</v>
      </c>
      <c r="E114" s="1">
        <v>4.2761946679092944E-4</v>
      </c>
    </row>
    <row r="115" spans="1:5" x14ac:dyDescent="0.2">
      <c r="A115" t="s">
        <v>9</v>
      </c>
      <c r="B115" t="s">
        <v>26</v>
      </c>
      <c r="C115" s="1">
        <v>3.5621874034404755E-2</v>
      </c>
      <c r="D115" s="1">
        <v>2.911366056650877E-3</v>
      </c>
      <c r="E115" s="1">
        <v>3.571814886527136E-5</v>
      </c>
    </row>
    <row r="116" spans="1:5" x14ac:dyDescent="0.2">
      <c r="A116" t="s">
        <v>9</v>
      </c>
      <c r="B116" t="s">
        <v>27</v>
      </c>
      <c r="C116" s="1">
        <v>5.6615548133850098</v>
      </c>
      <c r="D116" s="1">
        <v>0.1093328669667244</v>
      </c>
      <c r="E116" s="1">
        <v>5.6768562644720078E-3</v>
      </c>
    </row>
    <row r="117" spans="1:5" x14ac:dyDescent="0.2">
      <c r="A117" t="s">
        <v>9</v>
      </c>
      <c r="B117" t="s">
        <v>28</v>
      </c>
      <c r="C117" s="1">
        <v>23.973077774047852</v>
      </c>
      <c r="D117" s="1"/>
      <c r="E117" s="1">
        <v>2.4037871509790421E-2</v>
      </c>
    </row>
    <row r="118" spans="1:5" x14ac:dyDescent="0.2">
      <c r="A118" t="s">
        <v>9</v>
      </c>
      <c r="B118" t="s">
        <v>29</v>
      </c>
      <c r="C118" s="1">
        <v>81.858955383300781</v>
      </c>
      <c r="D118" s="1"/>
      <c r="E118" s="1">
        <v>8.208020031452179E-2</v>
      </c>
    </row>
    <row r="119" spans="1:5" x14ac:dyDescent="0.2">
      <c r="A119" t="s">
        <v>10</v>
      </c>
      <c r="B119" t="s">
        <v>17</v>
      </c>
      <c r="C119" s="1">
        <v>36.568531036376953</v>
      </c>
      <c r="D119" s="1">
        <v>0.1099078431725502</v>
      </c>
      <c r="E119" s="1">
        <v>3.3710889518260956E-2</v>
      </c>
    </row>
    <row r="120" spans="1:5" x14ac:dyDescent="0.2">
      <c r="A120" t="s">
        <v>10</v>
      </c>
      <c r="B120" t="s">
        <v>18</v>
      </c>
      <c r="C120" s="1">
        <v>6.3468208312988281</v>
      </c>
      <c r="D120" s="1">
        <v>3.2825469970703125E-2</v>
      </c>
      <c r="E120" s="1">
        <v>5.8508496731519699E-3</v>
      </c>
    </row>
    <row r="121" spans="1:5" x14ac:dyDescent="0.2">
      <c r="A121" t="s">
        <v>10</v>
      </c>
      <c r="B121" t="s">
        <v>19</v>
      </c>
      <c r="C121" s="1">
        <v>6.148658275604248</v>
      </c>
      <c r="D121" s="1">
        <v>1.0148326866328716E-2</v>
      </c>
      <c r="E121" s="1">
        <v>5.6681721471250057E-3</v>
      </c>
    </row>
    <row r="122" spans="1:5" x14ac:dyDescent="0.2">
      <c r="A122" t="s">
        <v>10</v>
      </c>
      <c r="B122" t="s">
        <v>20</v>
      </c>
      <c r="C122" s="1">
        <v>0.77769589424133301</v>
      </c>
      <c r="D122" s="1">
        <v>1.9188521429896355E-2</v>
      </c>
      <c r="E122" s="1">
        <v>7.1692292112857103E-4</v>
      </c>
    </row>
    <row r="123" spans="1:5" x14ac:dyDescent="0.2">
      <c r="A123" t="s">
        <v>10</v>
      </c>
      <c r="B123" t="s">
        <v>21</v>
      </c>
      <c r="C123" s="1">
        <v>1.4899606704711914</v>
      </c>
      <c r="D123" s="1">
        <v>1.8156936392188072E-2</v>
      </c>
      <c r="E123" s="1">
        <v>1.373527804389596E-3</v>
      </c>
    </row>
    <row r="124" spans="1:5" x14ac:dyDescent="0.2">
      <c r="A124" t="s">
        <v>10</v>
      </c>
      <c r="B124" t="s">
        <v>22</v>
      </c>
      <c r="C124" s="1">
        <v>0.82630187273025513</v>
      </c>
      <c r="D124" s="1">
        <v>4.2059276252985001E-2</v>
      </c>
      <c r="E124" s="1">
        <v>7.6173065463081002E-4</v>
      </c>
    </row>
    <row r="125" spans="1:5" x14ac:dyDescent="0.2">
      <c r="A125" t="s">
        <v>10</v>
      </c>
      <c r="B125" t="s">
        <v>23</v>
      </c>
      <c r="C125" s="1">
        <v>2.8711185455322266</v>
      </c>
      <c r="D125" s="1">
        <v>6.076161190867424E-2</v>
      </c>
      <c r="E125" s="1">
        <v>2.6467554271221161E-3</v>
      </c>
    </row>
    <row r="126" spans="1:5" x14ac:dyDescent="0.2">
      <c r="A126" t="s">
        <v>10</v>
      </c>
      <c r="B126" t="s">
        <v>24</v>
      </c>
      <c r="C126" s="1">
        <v>4.5181140899658203</v>
      </c>
      <c r="D126" s="1">
        <v>5.0816789269447327E-2</v>
      </c>
      <c r="E126" s="1">
        <v>4.1650463826954365E-3</v>
      </c>
    </row>
    <row r="127" spans="1:5" x14ac:dyDescent="0.2">
      <c r="A127" t="s">
        <v>10</v>
      </c>
      <c r="B127" t="s">
        <v>25</v>
      </c>
      <c r="C127" s="1">
        <v>1.4480847120285034</v>
      </c>
      <c r="D127" s="1">
        <v>9.4580963253974915E-2</v>
      </c>
      <c r="E127" s="1">
        <v>1.3349243672564626E-3</v>
      </c>
    </row>
    <row r="128" spans="1:5" x14ac:dyDescent="0.2">
      <c r="A128" t="s">
        <v>10</v>
      </c>
      <c r="B128" t="s">
        <v>26</v>
      </c>
      <c r="C128" s="1">
        <v>1.6825150698423386E-2</v>
      </c>
      <c r="D128" s="1">
        <v>2.6736378204077482E-3</v>
      </c>
      <c r="E128" s="1">
        <v>1.5510351659031585E-5</v>
      </c>
    </row>
    <row r="129" spans="1:5" x14ac:dyDescent="0.2">
      <c r="A129" t="s">
        <v>10</v>
      </c>
      <c r="B129" t="s">
        <v>27</v>
      </c>
      <c r="C129" s="1">
        <v>4.3326635360717773</v>
      </c>
      <c r="D129" s="1">
        <v>0.10044990479946136</v>
      </c>
      <c r="E129" s="1">
        <v>3.9940881542861462E-3</v>
      </c>
    </row>
    <row r="130" spans="1:5" x14ac:dyDescent="0.2">
      <c r="A130" t="s">
        <v>10</v>
      </c>
      <c r="B130" t="s">
        <v>28</v>
      </c>
      <c r="C130" s="1">
        <v>15.402491569519043</v>
      </c>
      <c r="D130" s="1"/>
      <c r="E130" s="1">
        <v>1.4198865741491318E-2</v>
      </c>
    </row>
    <row r="131" spans="1:5" x14ac:dyDescent="0.2">
      <c r="A131" t="s">
        <v>10</v>
      </c>
      <c r="B131" t="s">
        <v>29</v>
      </c>
      <c r="C131" s="1">
        <v>80.747268676757812</v>
      </c>
      <c r="D131" s="1"/>
      <c r="E131" s="1">
        <v>7.4437282979488373E-2</v>
      </c>
    </row>
    <row r="132" spans="1:5" x14ac:dyDescent="0.2">
      <c r="A132" t="s">
        <v>11</v>
      </c>
      <c r="B132" t="s">
        <v>17</v>
      </c>
      <c r="C132" s="1">
        <v>41.256977081298828</v>
      </c>
      <c r="D132" s="1">
        <v>0.12517155706882477</v>
      </c>
      <c r="E132" s="1">
        <v>3.9212662726640701E-2</v>
      </c>
    </row>
    <row r="133" spans="1:5" x14ac:dyDescent="0.2">
      <c r="A133" t="s">
        <v>11</v>
      </c>
      <c r="B133" t="s">
        <v>18</v>
      </c>
      <c r="C133" s="1">
        <v>5.711677074432373</v>
      </c>
      <c r="D133" s="1">
        <v>2.9821982607245445E-2</v>
      </c>
      <c r="E133" s="1">
        <v>5.42865926399827E-3</v>
      </c>
    </row>
    <row r="134" spans="1:5" x14ac:dyDescent="0.2">
      <c r="A134" t="s">
        <v>11</v>
      </c>
      <c r="B134" t="s">
        <v>19</v>
      </c>
      <c r="C134" s="1">
        <v>5.4006767272949219</v>
      </c>
      <c r="D134" s="1">
        <v>7.4772168882191181E-3</v>
      </c>
      <c r="E134" s="1">
        <v>5.1330691203474998E-3</v>
      </c>
    </row>
    <row r="135" spans="1:5" x14ac:dyDescent="0.2">
      <c r="A135" t="s">
        <v>11</v>
      </c>
      <c r="B135" t="s">
        <v>20</v>
      </c>
      <c r="C135" s="1">
        <v>1.2630143165588379</v>
      </c>
      <c r="D135" s="1">
        <v>3.5806693136692047E-2</v>
      </c>
      <c r="E135" s="1">
        <v>1.2004310265183449E-3</v>
      </c>
    </row>
    <row r="136" spans="1:5" x14ac:dyDescent="0.2">
      <c r="A136" t="s">
        <v>11</v>
      </c>
      <c r="B136" t="s">
        <v>21</v>
      </c>
      <c r="C136" s="1">
        <v>5.0187845230102539</v>
      </c>
      <c r="D136" s="1">
        <v>7.0956014096736908E-2</v>
      </c>
      <c r="E136" s="1">
        <v>4.7701001167297363E-3</v>
      </c>
    </row>
    <row r="137" spans="1:5" x14ac:dyDescent="0.2">
      <c r="A137" t="s">
        <v>11</v>
      </c>
      <c r="B137" t="s">
        <v>22</v>
      </c>
      <c r="C137" s="1">
        <v>3.2477123737335205</v>
      </c>
      <c r="D137" s="1">
        <v>0.12829460203647614</v>
      </c>
      <c r="E137" s="1">
        <v>3.0867857858538628E-3</v>
      </c>
    </row>
    <row r="138" spans="1:5" x14ac:dyDescent="0.2">
      <c r="A138" t="s">
        <v>11</v>
      </c>
      <c r="B138" t="s">
        <v>23</v>
      </c>
      <c r="C138" s="1">
        <v>4.2920761108398438</v>
      </c>
      <c r="D138" s="1">
        <v>9.768955409526825E-2</v>
      </c>
      <c r="E138" s="1">
        <v>4.0794005617499352E-3</v>
      </c>
    </row>
    <row r="139" spans="1:5" x14ac:dyDescent="0.2">
      <c r="A139" t="s">
        <v>11</v>
      </c>
      <c r="B139" t="s">
        <v>24</v>
      </c>
      <c r="C139" s="1">
        <v>4.4911704063415527</v>
      </c>
      <c r="D139" s="1">
        <v>6.3475079834461212E-2</v>
      </c>
      <c r="E139" s="1">
        <v>4.2686294764280319E-3</v>
      </c>
    </row>
    <row r="140" spans="1:5" x14ac:dyDescent="0.2">
      <c r="A140" t="s">
        <v>11</v>
      </c>
      <c r="B140" t="s">
        <v>25</v>
      </c>
      <c r="C140" s="1">
        <v>0.15577177703380585</v>
      </c>
      <c r="D140" s="1">
        <v>8.7348632514476776E-3</v>
      </c>
      <c r="E140" s="1">
        <v>1.4805316459387541E-4</v>
      </c>
    </row>
    <row r="141" spans="1:5" x14ac:dyDescent="0.2">
      <c r="A141" t="s">
        <v>11</v>
      </c>
      <c r="B141" t="s">
        <v>26</v>
      </c>
      <c r="C141" s="1">
        <v>8.691711351275444E-3</v>
      </c>
      <c r="D141" s="1">
        <v>2.9871645383536816E-3</v>
      </c>
      <c r="E141" s="1">
        <v>8.2610313256736845E-6</v>
      </c>
    </row>
    <row r="142" spans="1:5" x14ac:dyDescent="0.2">
      <c r="A142" t="s">
        <v>11</v>
      </c>
      <c r="B142" t="s">
        <v>27</v>
      </c>
      <c r="C142" s="1">
        <v>7.3868684768676758</v>
      </c>
      <c r="D142" s="1">
        <v>0.155107781291008</v>
      </c>
      <c r="E142" s="1">
        <v>7.020843680948019E-3</v>
      </c>
    </row>
    <row r="143" spans="1:5" x14ac:dyDescent="0.2">
      <c r="A143" t="s">
        <v>11</v>
      </c>
      <c r="B143" t="s">
        <v>28</v>
      </c>
      <c r="C143" s="1">
        <v>15.294288635253906</v>
      </c>
      <c r="D143" s="1"/>
      <c r="E143" s="1">
        <v>1.4536445960402489E-2</v>
      </c>
    </row>
    <row r="144" spans="1:5" x14ac:dyDescent="0.2">
      <c r="A144" t="s">
        <v>11</v>
      </c>
      <c r="B144" t="s">
        <v>29</v>
      </c>
      <c r="C144" s="1">
        <v>93.5277099609375</v>
      </c>
      <c r="D144" s="1"/>
      <c r="E144" s="1">
        <v>8.8893339037895203E-2</v>
      </c>
    </row>
    <row r="145" spans="1:5" x14ac:dyDescent="0.2">
      <c r="A145" t="s">
        <v>12</v>
      </c>
      <c r="B145" t="s">
        <v>17</v>
      </c>
      <c r="C145" s="1">
        <v>31.792509078979492</v>
      </c>
      <c r="D145" s="1">
        <v>9.9978804588317871E-2</v>
      </c>
      <c r="E145" s="1">
        <v>3.2627932727336884E-2</v>
      </c>
    </row>
    <row r="146" spans="1:5" x14ac:dyDescent="0.2">
      <c r="A146" t="s">
        <v>12</v>
      </c>
      <c r="B146" t="s">
        <v>18</v>
      </c>
      <c r="C146" s="1">
        <v>5.8916187286376953</v>
      </c>
      <c r="D146" s="1">
        <v>3.6587204784154892E-2</v>
      </c>
      <c r="E146" s="1">
        <v>6.0464353300631046E-3</v>
      </c>
    </row>
    <row r="147" spans="1:5" x14ac:dyDescent="0.2">
      <c r="A147" t="s">
        <v>12</v>
      </c>
      <c r="B147" t="s">
        <v>19</v>
      </c>
      <c r="C147" s="1">
        <v>3.6446869373321533</v>
      </c>
      <c r="D147" s="1">
        <v>6.0840975493192673E-3</v>
      </c>
      <c r="E147" s="1">
        <v>3.740459680557251E-3</v>
      </c>
    </row>
    <row r="148" spans="1:5" x14ac:dyDescent="0.2">
      <c r="A148" t="s">
        <v>12</v>
      </c>
      <c r="B148" t="s">
        <v>20</v>
      </c>
      <c r="C148" s="1">
        <v>1.866742730140686</v>
      </c>
      <c r="D148" s="1">
        <v>4.5676875859498978E-2</v>
      </c>
      <c r="E148" s="1">
        <v>1.9157958449795842E-3</v>
      </c>
    </row>
    <row r="149" spans="1:5" x14ac:dyDescent="0.2">
      <c r="A149" t="s">
        <v>12</v>
      </c>
      <c r="B149" t="s">
        <v>21</v>
      </c>
      <c r="C149" s="1">
        <v>0.45418810844421387</v>
      </c>
      <c r="D149" s="1">
        <v>1.0093020275235176E-2</v>
      </c>
      <c r="E149" s="1">
        <v>4.6612299047410488E-4</v>
      </c>
    </row>
    <row r="150" spans="1:5" x14ac:dyDescent="0.2">
      <c r="A150" t="s">
        <v>12</v>
      </c>
      <c r="B150" t="s">
        <v>22</v>
      </c>
      <c r="C150" s="1">
        <v>3.3154745101928711</v>
      </c>
      <c r="D150" s="1">
        <v>0.12062229216098785</v>
      </c>
      <c r="E150" s="1">
        <v>3.4025965724140406E-3</v>
      </c>
    </row>
    <row r="151" spans="1:5" x14ac:dyDescent="0.2">
      <c r="A151" t="s">
        <v>12</v>
      </c>
      <c r="B151" t="s">
        <v>23</v>
      </c>
      <c r="C151" s="1">
        <v>3.9827790260314941</v>
      </c>
      <c r="D151" s="1">
        <v>0.10883806645870209</v>
      </c>
      <c r="E151" s="1">
        <v>4.0874360129237175E-3</v>
      </c>
    </row>
    <row r="152" spans="1:5" x14ac:dyDescent="0.2">
      <c r="A152" t="s">
        <v>12</v>
      </c>
      <c r="B152" t="s">
        <v>24</v>
      </c>
      <c r="C152" s="1">
        <v>3.2171382904052734</v>
      </c>
      <c r="D152" s="1">
        <v>3.2508432865142822E-2</v>
      </c>
      <c r="E152" s="1">
        <v>3.3016763627529144E-3</v>
      </c>
    </row>
    <row r="153" spans="1:5" x14ac:dyDescent="0.2">
      <c r="A153" t="s">
        <v>12</v>
      </c>
      <c r="B153" t="s">
        <v>25</v>
      </c>
      <c r="C153" s="1">
        <v>5.3498383611440659E-2</v>
      </c>
      <c r="D153" s="1">
        <v>3.2973275519907475E-3</v>
      </c>
      <c r="E153" s="1">
        <v>5.4904179705772549E-5</v>
      </c>
    </row>
    <row r="154" spans="1:5" x14ac:dyDescent="0.2">
      <c r="A154" t="s">
        <v>12</v>
      </c>
      <c r="B154" t="s">
        <v>26</v>
      </c>
      <c r="C154" s="1">
        <v>9.471844881772995E-2</v>
      </c>
      <c r="D154" s="1">
        <v>8.0995094031095505E-3</v>
      </c>
      <c r="E154" s="1">
        <v>9.7207397629972547E-5</v>
      </c>
    </row>
    <row r="155" spans="1:5" x14ac:dyDescent="0.2">
      <c r="A155" t="s">
        <v>12</v>
      </c>
      <c r="B155" t="s">
        <v>27</v>
      </c>
      <c r="C155" s="1">
        <v>4.3568291664123535</v>
      </c>
      <c r="D155" s="1">
        <v>8.0912046134471893E-2</v>
      </c>
      <c r="E155" s="1">
        <v>4.471315536648035E-3</v>
      </c>
    </row>
    <row r="156" spans="1:5" x14ac:dyDescent="0.2">
      <c r="A156" t="s">
        <v>12</v>
      </c>
      <c r="B156" t="s">
        <v>28</v>
      </c>
      <c r="C156" s="1">
        <v>13.568965911865234</v>
      </c>
      <c r="D156" s="1"/>
      <c r="E156" s="1">
        <v>1.3925522565841675E-2</v>
      </c>
    </row>
    <row r="157" spans="1:5" x14ac:dyDescent="0.2">
      <c r="A157" t="s">
        <v>12</v>
      </c>
      <c r="B157" t="s">
        <v>29</v>
      </c>
      <c r="C157" s="1">
        <v>72.239151000976562</v>
      </c>
      <c r="D157" s="1"/>
      <c r="E157" s="1">
        <v>7.4137404561042786E-2</v>
      </c>
    </row>
    <row r="158" spans="1:5" x14ac:dyDescent="0.2">
      <c r="A158" t="s">
        <v>13</v>
      </c>
      <c r="B158" t="s">
        <v>17</v>
      </c>
      <c r="C158" s="1">
        <v>33.337127685546875</v>
      </c>
      <c r="D158" s="1">
        <v>0.10471436381340027</v>
      </c>
      <c r="E158" s="1">
        <v>3.5969782620668411E-2</v>
      </c>
    </row>
    <row r="159" spans="1:5" x14ac:dyDescent="0.2">
      <c r="A159" t="s">
        <v>13</v>
      </c>
      <c r="B159" t="s">
        <v>18</v>
      </c>
      <c r="C159" s="1">
        <v>5.6471824645996094</v>
      </c>
      <c r="D159" s="1">
        <v>3.706519678235054E-2</v>
      </c>
      <c r="E159" s="1">
        <v>6.0931439511477947E-3</v>
      </c>
    </row>
    <row r="160" spans="1:5" x14ac:dyDescent="0.2">
      <c r="A160" t="s">
        <v>13</v>
      </c>
      <c r="B160" t="s">
        <v>19</v>
      </c>
      <c r="C160" s="1">
        <v>5.2275733947753906</v>
      </c>
      <c r="D160" s="1">
        <v>1.1170608922839165E-2</v>
      </c>
      <c r="E160" s="1">
        <v>5.6403982453048229E-3</v>
      </c>
    </row>
    <row r="161" spans="1:5" x14ac:dyDescent="0.2">
      <c r="A161" t="s">
        <v>13</v>
      </c>
      <c r="B161" t="s">
        <v>20</v>
      </c>
      <c r="C161" s="1">
        <v>0.89422380924224854</v>
      </c>
      <c r="D161" s="1">
        <v>2.3584265261888504E-2</v>
      </c>
      <c r="E161" s="1">
        <v>9.6484122332185507E-4</v>
      </c>
    </row>
    <row r="162" spans="1:5" x14ac:dyDescent="0.2">
      <c r="A162" t="s">
        <v>13</v>
      </c>
      <c r="B162" t="s">
        <v>21</v>
      </c>
      <c r="C162" s="1">
        <v>1.7365074157714844</v>
      </c>
      <c r="D162" s="1">
        <v>3.9782244712114334E-2</v>
      </c>
      <c r="E162" s="1">
        <v>1.8736404599621892E-3</v>
      </c>
    </row>
    <row r="163" spans="1:5" x14ac:dyDescent="0.2">
      <c r="A163" t="s">
        <v>13</v>
      </c>
      <c r="B163" t="s">
        <v>22</v>
      </c>
      <c r="C163" s="1">
        <v>2.8207814693450928</v>
      </c>
      <c r="D163" s="1">
        <v>0.11381162703037262</v>
      </c>
      <c r="E163" s="1">
        <v>3.0435402877628803E-3</v>
      </c>
    </row>
    <row r="164" spans="1:5" x14ac:dyDescent="0.2">
      <c r="A164" t="s">
        <v>13</v>
      </c>
      <c r="B164" t="s">
        <v>23</v>
      </c>
      <c r="C164" s="1">
        <v>3.0729897022247314</v>
      </c>
      <c r="D164" s="1">
        <v>0.10009743273258209</v>
      </c>
      <c r="E164" s="1">
        <v>3.3156655263155699E-3</v>
      </c>
    </row>
    <row r="165" spans="1:5" x14ac:dyDescent="0.2">
      <c r="A165" t="s">
        <v>13</v>
      </c>
      <c r="B165" t="s">
        <v>24</v>
      </c>
      <c r="C165" s="1">
        <v>4.1078777313232422</v>
      </c>
      <c r="D165" s="1">
        <v>4.2155232280492783E-2</v>
      </c>
      <c r="E165" s="1">
        <v>4.4322796165943146E-3</v>
      </c>
    </row>
    <row r="166" spans="1:5" x14ac:dyDescent="0.2">
      <c r="A166" t="s">
        <v>13</v>
      </c>
      <c r="B166" t="s">
        <v>25</v>
      </c>
      <c r="C166" s="1">
        <v>0.49607199430465698</v>
      </c>
      <c r="D166" s="1">
        <v>3.3877942711114883E-2</v>
      </c>
      <c r="E166" s="1">
        <v>5.3524709073826671E-4</v>
      </c>
    </row>
    <row r="167" spans="1:5" x14ac:dyDescent="0.2">
      <c r="A167" t="s">
        <v>13</v>
      </c>
      <c r="B167" t="s">
        <v>26</v>
      </c>
      <c r="C167" s="1">
        <v>0.11477944254875183</v>
      </c>
      <c r="D167" s="1">
        <v>1.4154014177620411E-2</v>
      </c>
      <c r="E167" s="1">
        <v>1.2384365254547447E-4</v>
      </c>
    </row>
    <row r="168" spans="1:5" x14ac:dyDescent="0.2">
      <c r="A168" t="s">
        <v>13</v>
      </c>
      <c r="B168" t="s">
        <v>27</v>
      </c>
      <c r="C168" s="1">
        <v>5.036160945892334</v>
      </c>
      <c r="D168" s="1">
        <v>0.10587747395038605</v>
      </c>
      <c r="E168" s="1">
        <v>5.4338695481419563E-3</v>
      </c>
    </row>
    <row r="169" spans="1:5" x14ac:dyDescent="0.2">
      <c r="A169" t="s">
        <v>13</v>
      </c>
      <c r="B169" t="s">
        <v>28</v>
      </c>
      <c r="C169" s="1">
        <v>12.933974266052246</v>
      </c>
      <c r="D169" s="1"/>
      <c r="E169" s="1">
        <v>1.3955377973616123E-2</v>
      </c>
    </row>
    <row r="170" spans="1:5" x14ac:dyDescent="0.2">
      <c r="A170" t="s">
        <v>13</v>
      </c>
      <c r="B170" t="s">
        <v>29</v>
      </c>
      <c r="C170" s="1">
        <v>75.425254821777344</v>
      </c>
      <c r="D170" s="1"/>
      <c r="E170" s="1">
        <v>8.1381633877754211E-2</v>
      </c>
    </row>
    <row r="171" spans="1:5" x14ac:dyDescent="0.2">
      <c r="A171" t="s">
        <v>14</v>
      </c>
      <c r="B171" t="s">
        <v>17</v>
      </c>
      <c r="C171" s="1">
        <v>30.801467895507812</v>
      </c>
      <c r="D171" s="1">
        <v>0.10365203768014908</v>
      </c>
      <c r="E171" s="1">
        <v>3.192901611328125E-2</v>
      </c>
    </row>
    <row r="172" spans="1:5" x14ac:dyDescent="0.2">
      <c r="A172" t="s">
        <v>14</v>
      </c>
      <c r="B172" t="s">
        <v>18</v>
      </c>
      <c r="C172" s="1">
        <v>4.8310065269470215</v>
      </c>
      <c r="D172" s="1">
        <v>2.612374909222126E-2</v>
      </c>
      <c r="E172" s="1">
        <v>5.0078555941581726E-3</v>
      </c>
    </row>
    <row r="173" spans="1:5" x14ac:dyDescent="0.2">
      <c r="A173" t="s">
        <v>14</v>
      </c>
      <c r="B173" t="s">
        <v>19</v>
      </c>
      <c r="C173" s="1">
        <v>5.0922865867614746</v>
      </c>
      <c r="D173" s="1">
        <v>9.3918461352586746E-3</v>
      </c>
      <c r="E173" s="1">
        <v>5.2787000313401222E-3</v>
      </c>
    </row>
    <row r="174" spans="1:5" x14ac:dyDescent="0.2">
      <c r="A174" t="s">
        <v>14</v>
      </c>
      <c r="B174" t="s">
        <v>20</v>
      </c>
      <c r="C174" s="1">
        <v>0.62045639753341675</v>
      </c>
      <c r="D174" s="1">
        <v>1.308034174144268E-2</v>
      </c>
      <c r="E174" s="1">
        <v>6.4316944917663932E-4</v>
      </c>
    </row>
    <row r="175" spans="1:5" x14ac:dyDescent="0.2">
      <c r="A175" t="s">
        <v>14</v>
      </c>
      <c r="B175" t="s">
        <v>21</v>
      </c>
      <c r="C175" s="1">
        <v>1.5317622423171997</v>
      </c>
      <c r="D175" s="1">
        <v>2.5417296215891838E-2</v>
      </c>
      <c r="E175" s="1">
        <v>1.5878354897722602E-3</v>
      </c>
    </row>
    <row r="176" spans="1:5" x14ac:dyDescent="0.2">
      <c r="A176" t="s">
        <v>14</v>
      </c>
      <c r="B176" t="s">
        <v>22</v>
      </c>
      <c r="C176" s="1">
        <v>3.8978161811828613</v>
      </c>
      <c r="D176" s="1">
        <v>0.15773315727710724</v>
      </c>
      <c r="E176" s="1">
        <v>4.0405034087598324E-3</v>
      </c>
    </row>
    <row r="177" spans="1:5" x14ac:dyDescent="0.2">
      <c r="A177" t="s">
        <v>14</v>
      </c>
      <c r="B177" t="s">
        <v>23</v>
      </c>
      <c r="C177" s="1">
        <v>3.167769193649292</v>
      </c>
      <c r="D177" s="1">
        <v>9.0829260647296906E-2</v>
      </c>
      <c r="E177" s="1">
        <v>3.2837316393852234E-3</v>
      </c>
    </row>
    <row r="178" spans="1:5" x14ac:dyDescent="0.2">
      <c r="A178" t="s">
        <v>14</v>
      </c>
      <c r="B178" t="s">
        <v>24</v>
      </c>
      <c r="C178" s="1">
        <v>4.6393899917602539</v>
      </c>
      <c r="D178" s="1">
        <v>6.0527730733156204E-2</v>
      </c>
      <c r="E178" s="1">
        <v>4.8092245124280453E-3</v>
      </c>
    </row>
    <row r="179" spans="1:5" x14ac:dyDescent="0.2">
      <c r="A179" t="s">
        <v>14</v>
      </c>
      <c r="B179" t="s">
        <v>25</v>
      </c>
      <c r="C179" s="1">
        <v>5.9138815850019455E-2</v>
      </c>
      <c r="D179" s="1">
        <v>3.0753042083233595E-3</v>
      </c>
      <c r="E179" s="1">
        <v>6.130371184553951E-5</v>
      </c>
    </row>
    <row r="180" spans="1:5" x14ac:dyDescent="0.2">
      <c r="A180" t="s">
        <v>14</v>
      </c>
      <c r="B180" t="s">
        <v>26</v>
      </c>
      <c r="C180" s="1">
        <v>2.9402349144220352E-2</v>
      </c>
      <c r="D180" s="1">
        <v>7.6461043208837509E-3</v>
      </c>
      <c r="E180" s="1">
        <v>3.0478682674583979E-5</v>
      </c>
    </row>
    <row r="181" spans="1:5" x14ac:dyDescent="0.2">
      <c r="A181" t="s">
        <v>14</v>
      </c>
      <c r="B181" t="s">
        <v>27</v>
      </c>
      <c r="C181" s="1">
        <v>5.6348934173583984</v>
      </c>
      <c r="D181" s="1">
        <v>0.12715171277523041</v>
      </c>
      <c r="E181" s="1">
        <v>5.8411704376339912E-3</v>
      </c>
    </row>
    <row r="182" spans="1:5" x14ac:dyDescent="0.2">
      <c r="A182" t="s">
        <v>14</v>
      </c>
      <c r="B182" t="s">
        <v>28</v>
      </c>
      <c r="C182" s="1">
        <v>17.244144439697266</v>
      </c>
      <c r="D182" s="1"/>
      <c r="E182" s="1">
        <v>1.7875401303172112E-2</v>
      </c>
    </row>
    <row r="183" spans="1:5" x14ac:dyDescent="0.2">
      <c r="A183" t="s">
        <v>14</v>
      </c>
      <c r="B183" t="s">
        <v>29</v>
      </c>
      <c r="C183" s="1">
        <v>77.549530029296875</v>
      </c>
      <c r="D183" s="1"/>
      <c r="E183" s="1">
        <v>8.0388389527797699E-2</v>
      </c>
    </row>
    <row r="184" spans="1:5" x14ac:dyDescent="0.2">
      <c r="A184" t="s">
        <v>15</v>
      </c>
      <c r="B184" t="s">
        <v>17</v>
      </c>
      <c r="C184" s="1">
        <v>31.183753967285156</v>
      </c>
      <c r="D184" s="1">
        <v>9.0432517230510712E-2</v>
      </c>
      <c r="E184" s="1">
        <v>2.8912290930747986E-2</v>
      </c>
    </row>
    <row r="185" spans="1:5" x14ac:dyDescent="0.2">
      <c r="A185" t="s">
        <v>15</v>
      </c>
      <c r="B185" t="s">
        <v>18</v>
      </c>
      <c r="C185" s="1">
        <v>6.2992677688598633</v>
      </c>
      <c r="D185" s="1">
        <v>3.3231742680072784E-2</v>
      </c>
      <c r="E185" s="1">
        <v>5.8404211886227131E-3</v>
      </c>
    </row>
    <row r="186" spans="1:5" x14ac:dyDescent="0.2">
      <c r="A186" t="s">
        <v>15</v>
      </c>
      <c r="B186" t="s">
        <v>19</v>
      </c>
      <c r="C186" s="1">
        <v>4.4045853614807129</v>
      </c>
      <c r="D186" s="1">
        <v>6.9212550297379494E-3</v>
      </c>
      <c r="E186" s="1">
        <v>4.0837498381733894E-3</v>
      </c>
    </row>
    <row r="187" spans="1:5" x14ac:dyDescent="0.2">
      <c r="A187" t="s">
        <v>15</v>
      </c>
      <c r="B187" t="s">
        <v>20</v>
      </c>
      <c r="C187" s="1">
        <v>1.1707452535629272</v>
      </c>
      <c r="D187" s="1">
        <v>2.2657057270407677E-2</v>
      </c>
      <c r="E187" s="1">
        <v>1.085466705262661E-3</v>
      </c>
    </row>
    <row r="188" spans="1:5" x14ac:dyDescent="0.2">
      <c r="A188" t="s">
        <v>15</v>
      </c>
      <c r="B188" t="s">
        <v>21</v>
      </c>
      <c r="C188" s="1">
        <v>2.1515519618988037</v>
      </c>
      <c r="D188" s="1">
        <v>3.2173413783311844E-2</v>
      </c>
      <c r="E188" s="1">
        <v>1.9948300905525684E-3</v>
      </c>
    </row>
    <row r="189" spans="1:5" x14ac:dyDescent="0.2">
      <c r="A189" t="s">
        <v>15</v>
      </c>
      <c r="B189" t="s">
        <v>22</v>
      </c>
      <c r="C189" s="1">
        <v>1.7282601594924927</v>
      </c>
      <c r="D189" s="1">
        <v>6.929277628660202E-2</v>
      </c>
      <c r="E189" s="1">
        <v>1.6023715725168586E-3</v>
      </c>
    </row>
    <row r="190" spans="1:5" x14ac:dyDescent="0.2">
      <c r="A190" t="s">
        <v>15</v>
      </c>
      <c r="B190" t="s">
        <v>23</v>
      </c>
      <c r="C190" s="1">
        <v>3.855210542678833</v>
      </c>
      <c r="D190" s="1">
        <v>7.6370812952518463E-2</v>
      </c>
      <c r="E190" s="1">
        <v>3.5743920598179102E-3</v>
      </c>
    </row>
    <row r="191" spans="1:5" x14ac:dyDescent="0.2">
      <c r="A191" t="s">
        <v>15</v>
      </c>
      <c r="B191" t="s">
        <v>24</v>
      </c>
      <c r="C191" s="1">
        <v>3.4150955677032471</v>
      </c>
      <c r="D191" s="1">
        <v>3.7427909672260284E-2</v>
      </c>
      <c r="E191" s="1">
        <v>3.1663358677178621E-3</v>
      </c>
    </row>
    <row r="192" spans="1:5" x14ac:dyDescent="0.2">
      <c r="A192" t="s">
        <v>15</v>
      </c>
      <c r="B192" t="s">
        <v>25</v>
      </c>
      <c r="C192" s="1">
        <v>0.10980258882045746</v>
      </c>
      <c r="D192" s="1">
        <v>6.2079108320176601E-3</v>
      </c>
      <c r="E192" s="1">
        <v>1.0180442768614739E-4</v>
      </c>
    </row>
    <row r="193" spans="1:5" x14ac:dyDescent="0.2">
      <c r="A193" t="s">
        <v>15</v>
      </c>
      <c r="B193" t="s">
        <v>26</v>
      </c>
      <c r="C193" s="1">
        <v>2.3516204673796892E-3</v>
      </c>
      <c r="D193" s="1">
        <v>4.6150022535584867E-4</v>
      </c>
      <c r="E193" s="1">
        <v>2.1803255094710039E-6</v>
      </c>
    </row>
    <row r="194" spans="1:5" x14ac:dyDescent="0.2">
      <c r="A194" t="s">
        <v>15</v>
      </c>
      <c r="B194" t="s">
        <v>27</v>
      </c>
      <c r="C194" s="1">
        <v>3.4138293266296387</v>
      </c>
      <c r="D194" s="1">
        <v>8.1672079861164093E-2</v>
      </c>
      <c r="E194" s="1">
        <v>3.1651617027819157E-3</v>
      </c>
    </row>
    <row r="195" spans="1:5" x14ac:dyDescent="0.2">
      <c r="A195" t="s">
        <v>15</v>
      </c>
      <c r="B195" t="s">
        <v>28</v>
      </c>
      <c r="C195" s="1">
        <v>23.429555892944336</v>
      </c>
      <c r="D195" s="1"/>
      <c r="E195" s="1">
        <v>2.1722918376326561E-2</v>
      </c>
    </row>
    <row r="196" spans="1:5" x14ac:dyDescent="0.2">
      <c r="A196" t="s">
        <v>15</v>
      </c>
      <c r="B196" t="s">
        <v>29</v>
      </c>
      <c r="C196" s="1">
        <v>81.164009094238281</v>
      </c>
      <c r="D196" s="1"/>
      <c r="E196" s="1">
        <v>7.5251922011375427E-2</v>
      </c>
    </row>
    <row r="197" spans="1:5" x14ac:dyDescent="0.2">
      <c r="A197" t="s">
        <v>1</v>
      </c>
      <c r="B197" t="s">
        <v>30</v>
      </c>
      <c r="C197" s="1">
        <v>32.963962554931641</v>
      </c>
      <c r="D197" s="1"/>
      <c r="E197" s="1">
        <v>3.3640239387750626E-2</v>
      </c>
    </row>
    <row r="198" spans="1:5" x14ac:dyDescent="0.2">
      <c r="A198" t="s">
        <v>1</v>
      </c>
      <c r="B198" t="s">
        <v>31</v>
      </c>
      <c r="C198" s="1">
        <v>32.623287200927734</v>
      </c>
      <c r="D198" s="1"/>
      <c r="E198" s="1">
        <v>3.3292572945356369E-2</v>
      </c>
    </row>
    <row r="199" spans="1:5" x14ac:dyDescent="0.2">
      <c r="A199" t="s">
        <v>1</v>
      </c>
      <c r="B199" t="s">
        <v>57</v>
      </c>
      <c r="C199" s="1">
        <v>13.857025146484375</v>
      </c>
      <c r="D199" s="1">
        <v>0.31649768352508545</v>
      </c>
      <c r="E199" s="1">
        <v>1.4141310006380081E-2</v>
      </c>
    </row>
    <row r="200" spans="1:5" x14ac:dyDescent="0.2">
      <c r="A200" t="s">
        <v>1</v>
      </c>
      <c r="B200" t="s">
        <v>60</v>
      </c>
      <c r="C200" s="1">
        <v>8.5382509231567383</v>
      </c>
      <c r="D200" s="1">
        <v>0.54501962661743164</v>
      </c>
      <c r="E200" s="1">
        <v>8.7134186178445816E-3</v>
      </c>
    </row>
    <row r="201" spans="1:5" x14ac:dyDescent="0.2">
      <c r="A201" t="s">
        <v>1</v>
      </c>
      <c r="B201" t="s">
        <v>59</v>
      </c>
      <c r="C201" s="1">
        <v>2.6659328937530518</v>
      </c>
      <c r="D201" s="1">
        <v>0.1394488662481308</v>
      </c>
      <c r="E201" s="1">
        <v>2.7206260710954666E-3</v>
      </c>
    </row>
    <row r="202" spans="1:5" x14ac:dyDescent="0.2">
      <c r="A202" t="s">
        <v>1</v>
      </c>
      <c r="B202" t="s">
        <v>32</v>
      </c>
      <c r="C202" s="1">
        <v>9.4774084091186523</v>
      </c>
      <c r="D202" s="1">
        <v>5.9576425701379776E-2</v>
      </c>
      <c r="E202" s="1">
        <v>9.6718426793813705E-3</v>
      </c>
    </row>
    <row r="203" spans="1:5" x14ac:dyDescent="0.2">
      <c r="A203" t="s">
        <v>1</v>
      </c>
      <c r="B203" t="s">
        <v>33</v>
      </c>
      <c r="C203" s="1">
        <v>11.041000366210938</v>
      </c>
      <c r="D203" s="1"/>
      <c r="E203" s="1">
        <v>1.1267513036727905E-2</v>
      </c>
    </row>
    <row r="204" spans="1:5" x14ac:dyDescent="0.2">
      <c r="A204" t="s">
        <v>1</v>
      </c>
      <c r="B204" t="s">
        <v>34</v>
      </c>
      <c r="C204" s="1">
        <v>4.187004566192627</v>
      </c>
      <c r="D204" s="1"/>
      <c r="E204" s="1">
        <v>4.2729033157229424E-3</v>
      </c>
    </row>
    <row r="205" spans="1:5" x14ac:dyDescent="0.2">
      <c r="A205" t="s">
        <v>1</v>
      </c>
      <c r="B205" t="s">
        <v>35</v>
      </c>
      <c r="C205" s="1">
        <v>115.35387420654297</v>
      </c>
      <c r="D205" s="1"/>
      <c r="E205" s="1">
        <v>0.11772042512893677</v>
      </c>
    </row>
    <row r="206" spans="1:5" x14ac:dyDescent="0.2">
      <c r="A206" t="s">
        <v>1</v>
      </c>
      <c r="B206" t="s">
        <v>36</v>
      </c>
      <c r="C206" s="1">
        <v>49.766624450683594</v>
      </c>
      <c r="D206" s="1"/>
      <c r="E206" s="1">
        <v>5.0787612795829773E-2</v>
      </c>
    </row>
    <row r="207" spans="1:5" x14ac:dyDescent="0.2">
      <c r="A207" t="s">
        <v>2</v>
      </c>
      <c r="B207" t="s">
        <v>30</v>
      </c>
      <c r="C207" s="1">
        <v>95.126441955566406</v>
      </c>
      <c r="D207" s="1"/>
      <c r="E207" s="1">
        <v>9.5383547246456146E-2</v>
      </c>
    </row>
    <row r="208" spans="1:5" x14ac:dyDescent="0.2">
      <c r="A208" t="s">
        <v>2</v>
      </c>
      <c r="B208" t="s">
        <v>31</v>
      </c>
      <c r="C208" s="1">
        <v>36.096683502197266</v>
      </c>
      <c r="D208" s="1"/>
      <c r="E208" s="1">
        <v>3.6194242537021637E-2</v>
      </c>
    </row>
    <row r="209" spans="1:5" x14ac:dyDescent="0.2">
      <c r="A209" t="s">
        <v>2</v>
      </c>
      <c r="B209" t="s">
        <v>57</v>
      </c>
      <c r="C209" s="1">
        <v>27.135791778564453</v>
      </c>
      <c r="D209" s="1">
        <v>0.29191973805427551</v>
      </c>
      <c r="E209" s="1">
        <v>2.720913290977478E-2</v>
      </c>
    </row>
    <row r="210" spans="1:5" x14ac:dyDescent="0.2">
      <c r="A210" t="s">
        <v>2</v>
      </c>
      <c r="B210" t="s">
        <v>60</v>
      </c>
      <c r="C210" s="1">
        <v>8.8218345642089844</v>
      </c>
      <c r="D210" s="1">
        <v>0.75213617086410522</v>
      </c>
      <c r="E210" s="1">
        <v>8.8456775993108749E-3</v>
      </c>
    </row>
    <row r="211" spans="1:5" x14ac:dyDescent="0.2">
      <c r="A211" t="s">
        <v>2</v>
      </c>
      <c r="B211" t="s">
        <v>59</v>
      </c>
      <c r="C211" s="1">
        <v>2.969890832901001</v>
      </c>
      <c r="D211" s="1">
        <v>0.14221031963825226</v>
      </c>
      <c r="E211" s="1">
        <v>2.9779176693409681E-3</v>
      </c>
    </row>
    <row r="212" spans="1:5" x14ac:dyDescent="0.2">
      <c r="A212" t="s">
        <v>2</v>
      </c>
      <c r="B212" t="s">
        <v>32</v>
      </c>
      <c r="C212" s="1">
        <v>11.984326362609863</v>
      </c>
      <c r="D212" s="1">
        <v>4.9410309642553329E-2</v>
      </c>
      <c r="E212" s="1">
        <v>1.2016717344522476E-2</v>
      </c>
    </row>
    <row r="213" spans="1:5" x14ac:dyDescent="0.2">
      <c r="A213" t="s">
        <v>2</v>
      </c>
      <c r="B213" t="s">
        <v>33</v>
      </c>
      <c r="C213" s="1">
        <v>7.1174054145812988</v>
      </c>
      <c r="D213" s="1"/>
      <c r="E213" s="1">
        <v>7.1366415359079838E-3</v>
      </c>
    </row>
    <row r="214" spans="1:5" x14ac:dyDescent="0.2">
      <c r="A214" t="s">
        <v>2</v>
      </c>
      <c r="B214" t="s">
        <v>34</v>
      </c>
      <c r="C214" s="1">
        <v>3.7545676231384277</v>
      </c>
      <c r="D214" s="1"/>
      <c r="E214" s="1">
        <v>3.7647152785211802E-3</v>
      </c>
    </row>
    <row r="215" spans="1:5" x14ac:dyDescent="0.2">
      <c r="A215" t="s">
        <v>2</v>
      </c>
      <c r="B215" t="s">
        <v>35</v>
      </c>
      <c r="C215" s="1">
        <v>193.00694274902344</v>
      </c>
      <c r="D215" s="1"/>
      <c r="E215" s="1">
        <v>0.19352859258651733</v>
      </c>
    </row>
    <row r="216" spans="1:5" x14ac:dyDescent="0.2">
      <c r="A216" t="s">
        <v>2</v>
      </c>
      <c r="B216" t="s">
        <v>36</v>
      </c>
      <c r="C216" s="1">
        <v>61.783821105957031</v>
      </c>
      <c r="D216" s="1"/>
      <c r="E216" s="1">
        <v>6.1950806528329849E-2</v>
      </c>
    </row>
    <row r="217" spans="1:5" x14ac:dyDescent="0.2">
      <c r="A217" t="s">
        <v>3</v>
      </c>
      <c r="B217" t="s">
        <v>30</v>
      </c>
      <c r="C217" s="1">
        <v>24.044530868530273</v>
      </c>
      <c r="D217" s="1"/>
      <c r="E217" s="1">
        <v>2.3070191964507103E-2</v>
      </c>
    </row>
    <row r="218" spans="1:5" x14ac:dyDescent="0.2">
      <c r="A218" t="s">
        <v>3</v>
      </c>
      <c r="B218" t="s">
        <v>31</v>
      </c>
      <c r="C218" s="1">
        <v>28.948087692260742</v>
      </c>
      <c r="D218" s="1"/>
      <c r="E218" s="1">
        <v>2.7775045484304428E-2</v>
      </c>
    </row>
    <row r="219" spans="1:5" x14ac:dyDescent="0.2">
      <c r="A219" t="s">
        <v>3</v>
      </c>
      <c r="B219" t="s">
        <v>57</v>
      </c>
      <c r="C219" s="1">
        <v>8.3489828109741211</v>
      </c>
      <c r="D219" s="1">
        <v>0.38070854544639587</v>
      </c>
      <c r="E219" s="1">
        <v>8.0106630921363831E-3</v>
      </c>
    </row>
    <row r="220" spans="1:5" x14ac:dyDescent="0.2">
      <c r="A220" t="s">
        <v>3</v>
      </c>
      <c r="B220" t="s">
        <v>60</v>
      </c>
      <c r="C220" s="1">
        <v>7.348541259765625</v>
      </c>
      <c r="D220" s="1">
        <v>0.50163877010345459</v>
      </c>
      <c r="E220" s="1">
        <v>7.0507614873349667E-3</v>
      </c>
    </row>
    <row r="221" spans="1:5" x14ac:dyDescent="0.2">
      <c r="A221" t="s">
        <v>3</v>
      </c>
      <c r="B221" t="s">
        <v>59</v>
      </c>
      <c r="C221" s="1">
        <v>1.3180567026138306</v>
      </c>
      <c r="D221" s="1">
        <v>0.10360435396432877</v>
      </c>
      <c r="E221" s="1">
        <v>1.2646461836993694E-3</v>
      </c>
    </row>
    <row r="222" spans="1:5" x14ac:dyDescent="0.2">
      <c r="A222" t="s">
        <v>3</v>
      </c>
      <c r="B222" t="s">
        <v>32</v>
      </c>
      <c r="C222" s="1">
        <v>12.021688461303711</v>
      </c>
      <c r="D222" s="1">
        <v>9.053967148065567E-2</v>
      </c>
      <c r="E222" s="1">
        <v>1.153454277664423E-2</v>
      </c>
    </row>
    <row r="223" spans="1:5" x14ac:dyDescent="0.2">
      <c r="A223" t="s">
        <v>3</v>
      </c>
      <c r="B223" t="s">
        <v>33</v>
      </c>
      <c r="C223" s="1">
        <v>20.137216567993164</v>
      </c>
      <c r="D223" s="1"/>
      <c r="E223" s="1">
        <v>1.932121068239212E-2</v>
      </c>
    </row>
    <row r="224" spans="1:5" x14ac:dyDescent="0.2">
      <c r="A224" t="s">
        <v>3</v>
      </c>
      <c r="B224" t="s">
        <v>34</v>
      </c>
      <c r="C224" s="1">
        <v>3.9472529888153076</v>
      </c>
      <c r="D224" s="1"/>
      <c r="E224" s="1">
        <v>3.7873014807701111E-3</v>
      </c>
    </row>
    <row r="225" spans="1:5" x14ac:dyDescent="0.2">
      <c r="A225" t="s">
        <v>3</v>
      </c>
      <c r="B225" t="s">
        <v>35</v>
      </c>
      <c r="C225" s="1">
        <v>106.11435699462891</v>
      </c>
      <c r="D225" s="1"/>
      <c r="E225" s="1">
        <v>0.10181436687707901</v>
      </c>
    </row>
    <row r="226" spans="1:5" x14ac:dyDescent="0.2">
      <c r="A226" t="s">
        <v>3</v>
      </c>
      <c r="B226" t="s">
        <v>36</v>
      </c>
      <c r="C226" s="1">
        <v>53.121738433837891</v>
      </c>
      <c r="D226" s="1"/>
      <c r="E226" s="1">
        <v>5.096912756562233E-2</v>
      </c>
    </row>
    <row r="227" spans="1:5" x14ac:dyDescent="0.2">
      <c r="A227" t="s">
        <v>4</v>
      </c>
      <c r="B227" t="s">
        <v>30</v>
      </c>
      <c r="C227" s="1">
        <v>0</v>
      </c>
      <c r="D227" s="1"/>
      <c r="E227" s="1">
        <v>0</v>
      </c>
    </row>
    <row r="228" spans="1:5" x14ac:dyDescent="0.2">
      <c r="A228" t="s">
        <v>4</v>
      </c>
      <c r="B228" t="s">
        <v>31</v>
      </c>
      <c r="C228" s="1">
        <v>0</v>
      </c>
      <c r="D228" s="1"/>
      <c r="E228" s="1">
        <v>0</v>
      </c>
    </row>
    <row r="229" spans="1:5" x14ac:dyDescent="0.2">
      <c r="A229" t="s">
        <v>4</v>
      </c>
      <c r="B229" t="s">
        <v>57</v>
      </c>
      <c r="C229" s="1">
        <v>2.5260508060455322</v>
      </c>
      <c r="D229" s="1">
        <v>0.20408108830451965</v>
      </c>
      <c r="E229" s="1">
        <v>3.2980656251311302E-3</v>
      </c>
    </row>
    <row r="230" spans="1:5" x14ac:dyDescent="0.2">
      <c r="A230" t="s">
        <v>4</v>
      </c>
      <c r="B230" t="s">
        <v>60</v>
      </c>
      <c r="C230" s="1">
        <v>1.2525235414505005</v>
      </c>
      <c r="D230" s="1">
        <v>0.73026812076568604</v>
      </c>
      <c r="E230" s="1">
        <v>1.6353212995454669E-3</v>
      </c>
    </row>
    <row r="231" spans="1:5" x14ac:dyDescent="0.2">
      <c r="A231" t="s">
        <v>4</v>
      </c>
      <c r="B231" t="s">
        <v>59</v>
      </c>
      <c r="C231" s="1">
        <v>6.3981041312217712E-2</v>
      </c>
      <c r="D231" s="1">
        <v>2.9394723474979401E-2</v>
      </c>
      <c r="E231" s="1">
        <v>8.3535007433965802E-5</v>
      </c>
    </row>
    <row r="232" spans="1:5" x14ac:dyDescent="0.2">
      <c r="A232" t="s">
        <v>4</v>
      </c>
      <c r="B232" t="s">
        <v>32</v>
      </c>
      <c r="C232" s="1">
        <v>3.342663049697876</v>
      </c>
      <c r="D232" s="1">
        <v>3.1188473105430603E-2</v>
      </c>
      <c r="E232" s="1">
        <v>4.3642520904541016E-3</v>
      </c>
    </row>
    <row r="233" spans="1:5" x14ac:dyDescent="0.2">
      <c r="A233" t="s">
        <v>4</v>
      </c>
      <c r="B233" t="s">
        <v>33</v>
      </c>
      <c r="C233" s="1">
        <v>2.2104387283325195</v>
      </c>
      <c r="D233" s="1"/>
      <c r="E233" s="1">
        <v>2.8859958983957767E-3</v>
      </c>
    </row>
    <row r="234" spans="1:5" x14ac:dyDescent="0.2">
      <c r="A234" t="s">
        <v>4</v>
      </c>
      <c r="B234" t="s">
        <v>34</v>
      </c>
      <c r="C234" s="1">
        <v>3.0960638523101807</v>
      </c>
      <c r="D234" s="1"/>
      <c r="E234" s="1">
        <v>4.042286891490221E-3</v>
      </c>
    </row>
    <row r="235" spans="1:5" x14ac:dyDescent="0.2">
      <c r="A235" t="s">
        <v>4</v>
      </c>
      <c r="B235" t="s">
        <v>35</v>
      </c>
      <c r="C235" s="1">
        <v>12.491721153259277</v>
      </c>
      <c r="D235" s="1"/>
      <c r="E235" s="1">
        <v>1.6309456899762154E-2</v>
      </c>
    </row>
    <row r="236" spans="1:5" x14ac:dyDescent="0.2">
      <c r="A236" t="s">
        <v>4</v>
      </c>
      <c r="B236" t="s">
        <v>36</v>
      </c>
      <c r="C236" s="1">
        <v>12.491721153259277</v>
      </c>
      <c r="D236" s="1"/>
      <c r="E236" s="1">
        <v>1.6309456899762154E-2</v>
      </c>
    </row>
    <row r="237" spans="1:5" x14ac:dyDescent="0.2">
      <c r="A237" t="s">
        <v>5</v>
      </c>
      <c r="B237" t="s">
        <v>30</v>
      </c>
      <c r="C237" s="1">
        <v>19.963054656982422</v>
      </c>
      <c r="D237" s="1"/>
      <c r="E237" s="1">
        <v>0.11591025441884995</v>
      </c>
    </row>
    <row r="238" spans="1:5" x14ac:dyDescent="0.2">
      <c r="A238" t="s">
        <v>5</v>
      </c>
      <c r="B238" t="s">
        <v>31</v>
      </c>
      <c r="C238" s="1">
        <v>34.359111785888672</v>
      </c>
      <c r="D238" s="1"/>
      <c r="E238" s="1">
        <v>0.19949719309806824</v>
      </c>
    </row>
    <row r="239" spans="1:5" x14ac:dyDescent="0.2">
      <c r="A239" t="s">
        <v>5</v>
      </c>
      <c r="B239" t="s">
        <v>57</v>
      </c>
      <c r="C239" s="1">
        <v>8.5826454162597656</v>
      </c>
      <c r="D239" s="1">
        <v>0.43559607863426208</v>
      </c>
      <c r="E239" s="1">
        <v>4.9832887947559357E-2</v>
      </c>
    </row>
    <row r="240" spans="1:5" x14ac:dyDescent="0.2">
      <c r="A240" t="s">
        <v>5</v>
      </c>
      <c r="B240" t="s">
        <v>60</v>
      </c>
      <c r="C240" s="1">
        <v>5.969024658203125</v>
      </c>
      <c r="D240" s="1">
        <v>0.55292916297912598</v>
      </c>
      <c r="E240" s="1">
        <v>3.4657582640647888E-2</v>
      </c>
    </row>
    <row r="241" spans="1:5" x14ac:dyDescent="0.2">
      <c r="A241" t="s">
        <v>5</v>
      </c>
      <c r="B241" t="s">
        <v>59</v>
      </c>
      <c r="C241" s="1">
        <v>2.9646856784820557</v>
      </c>
      <c r="D241" s="1">
        <v>0.16989809274673462</v>
      </c>
      <c r="E241" s="1">
        <v>1.7213672399520874E-2</v>
      </c>
    </row>
    <row r="242" spans="1:5" x14ac:dyDescent="0.2">
      <c r="A242" t="s">
        <v>5</v>
      </c>
      <c r="B242" t="s">
        <v>32</v>
      </c>
      <c r="C242" s="1">
        <v>4.3127651214599609</v>
      </c>
      <c r="D242" s="1">
        <v>0.11649597436189651</v>
      </c>
      <c r="E242" s="1">
        <v>2.5040943175554276E-2</v>
      </c>
    </row>
    <row r="243" spans="1:5" x14ac:dyDescent="0.2">
      <c r="A243" t="s">
        <v>5</v>
      </c>
      <c r="B243" t="s">
        <v>33</v>
      </c>
      <c r="C243" s="1">
        <v>5.1580905914306641</v>
      </c>
      <c r="D243" s="1"/>
      <c r="E243" s="1">
        <v>2.994910441339016E-2</v>
      </c>
    </row>
    <row r="244" spans="1:5" x14ac:dyDescent="0.2">
      <c r="A244" t="s">
        <v>5</v>
      </c>
      <c r="B244" t="s">
        <v>34</v>
      </c>
      <c r="C244" s="1">
        <v>2.2221179008483887</v>
      </c>
      <c r="D244" s="1"/>
      <c r="E244" s="1">
        <v>1.2902146205306053E-2</v>
      </c>
    </row>
    <row r="245" spans="1:5" x14ac:dyDescent="0.2">
      <c r="A245" t="s">
        <v>5</v>
      </c>
      <c r="B245" t="s">
        <v>35</v>
      </c>
      <c r="C245" s="1">
        <v>83.531494140625</v>
      </c>
      <c r="D245" s="1"/>
      <c r="E245" s="1">
        <v>0.48500379920005798</v>
      </c>
    </row>
    <row r="246" spans="1:5" x14ac:dyDescent="0.2">
      <c r="A246" t="s">
        <v>5</v>
      </c>
      <c r="B246" t="s">
        <v>36</v>
      </c>
      <c r="C246" s="1">
        <v>29.209329605102539</v>
      </c>
      <c r="D246" s="1"/>
      <c r="E246" s="1">
        <v>0.1695963442325592</v>
      </c>
    </row>
    <row r="247" spans="1:5" x14ac:dyDescent="0.2">
      <c r="A247" t="s">
        <v>6</v>
      </c>
      <c r="B247" t="s">
        <v>30</v>
      </c>
      <c r="C247" s="1">
        <v>20.532463073730469</v>
      </c>
      <c r="D247" s="1"/>
      <c r="E247" s="1">
        <v>2.0969085395336151E-2</v>
      </c>
    </row>
    <row r="248" spans="1:5" x14ac:dyDescent="0.2">
      <c r="A248" t="s">
        <v>6</v>
      </c>
      <c r="B248" t="s">
        <v>31</v>
      </c>
      <c r="C248" s="1">
        <v>30.861553192138672</v>
      </c>
      <c r="D248" s="1"/>
      <c r="E248" s="1">
        <v>3.1517826020717621E-2</v>
      </c>
    </row>
    <row r="249" spans="1:5" x14ac:dyDescent="0.2">
      <c r="A249" t="s">
        <v>6</v>
      </c>
      <c r="B249" t="s">
        <v>57</v>
      </c>
      <c r="C249" s="1">
        <v>14.31910514831543</v>
      </c>
      <c r="D249" s="1">
        <v>0.2912919819355011</v>
      </c>
      <c r="E249" s="1">
        <v>1.4623600989580154E-2</v>
      </c>
    </row>
    <row r="250" spans="1:5" x14ac:dyDescent="0.2">
      <c r="A250" t="s">
        <v>6</v>
      </c>
      <c r="B250" t="s">
        <v>60</v>
      </c>
      <c r="C250" s="1">
        <v>11.459376335144043</v>
      </c>
      <c r="D250" s="1">
        <v>0.47602611780166626</v>
      </c>
      <c r="E250" s="1">
        <v>1.1703060008585453E-2</v>
      </c>
    </row>
    <row r="251" spans="1:5" x14ac:dyDescent="0.2">
      <c r="A251" t="s">
        <v>6</v>
      </c>
      <c r="B251" t="s">
        <v>59</v>
      </c>
      <c r="C251" s="1">
        <v>3.0825333595275879</v>
      </c>
      <c r="D251" s="1">
        <v>0.13530926406383514</v>
      </c>
      <c r="E251" s="1">
        <v>3.1480835750699043E-3</v>
      </c>
    </row>
    <row r="252" spans="1:5" x14ac:dyDescent="0.2">
      <c r="A252" t="s">
        <v>6</v>
      </c>
      <c r="B252" t="s">
        <v>32</v>
      </c>
      <c r="C252" s="1">
        <v>8.4588937759399414</v>
      </c>
      <c r="D252" s="1">
        <v>5.6043993681669235E-2</v>
      </c>
      <c r="E252" s="1">
        <v>8.6387721821665764E-3</v>
      </c>
    </row>
    <row r="253" spans="1:5" x14ac:dyDescent="0.2">
      <c r="A253" t="s">
        <v>6</v>
      </c>
      <c r="B253" t="s">
        <v>33</v>
      </c>
      <c r="C253" s="1">
        <v>11.370745658874512</v>
      </c>
      <c r="D253" s="1"/>
      <c r="E253" s="1">
        <v>1.1612544767558575E-2</v>
      </c>
    </row>
    <row r="254" spans="1:5" x14ac:dyDescent="0.2">
      <c r="A254" t="s">
        <v>6</v>
      </c>
      <c r="B254" t="s">
        <v>34</v>
      </c>
      <c r="C254" s="1">
        <v>2.9085986614227295</v>
      </c>
      <c r="D254" s="1"/>
      <c r="E254" s="1">
        <v>2.9704500921070576E-3</v>
      </c>
    </row>
    <row r="255" spans="1:5" x14ac:dyDescent="0.2">
      <c r="A255" t="s">
        <v>6</v>
      </c>
      <c r="B255" t="s">
        <v>35</v>
      </c>
      <c r="C255" s="1">
        <v>102.99326324462891</v>
      </c>
      <c r="D255" s="1"/>
      <c r="E255" s="1">
        <v>0.10518342256546021</v>
      </c>
    </row>
    <row r="256" spans="1:5" x14ac:dyDescent="0.2">
      <c r="A256" t="s">
        <v>6</v>
      </c>
      <c r="B256" t="s">
        <v>36</v>
      </c>
      <c r="C256" s="1">
        <v>51.599254608154297</v>
      </c>
      <c r="D256" s="1"/>
      <c r="E256" s="1">
        <v>5.2696514874696732E-2</v>
      </c>
    </row>
    <row r="257" spans="1:5" x14ac:dyDescent="0.2">
      <c r="A257" t="s">
        <v>7</v>
      </c>
      <c r="B257" t="s">
        <v>30</v>
      </c>
      <c r="C257" s="1">
        <v>19.139402389526367</v>
      </c>
      <c r="D257" s="1"/>
      <c r="E257" s="1">
        <v>2.4009160697460175E-2</v>
      </c>
    </row>
    <row r="258" spans="1:5" x14ac:dyDescent="0.2">
      <c r="A258" t="s">
        <v>7</v>
      </c>
      <c r="B258" t="s">
        <v>31</v>
      </c>
      <c r="C258" s="1">
        <v>21.54014778137207</v>
      </c>
      <c r="D258" s="1"/>
      <c r="E258" s="1">
        <v>2.7020743116736412E-2</v>
      </c>
    </row>
    <row r="259" spans="1:5" x14ac:dyDescent="0.2">
      <c r="A259" t="s">
        <v>7</v>
      </c>
      <c r="B259" t="s">
        <v>57</v>
      </c>
      <c r="C259" s="1">
        <v>7.2618422508239746</v>
      </c>
      <c r="D259" s="1">
        <v>0.27336686849594116</v>
      </c>
      <c r="E259" s="1">
        <v>9.1095184907317162E-3</v>
      </c>
    </row>
    <row r="260" spans="1:5" x14ac:dyDescent="0.2">
      <c r="A260" t="s">
        <v>7</v>
      </c>
      <c r="B260" t="s">
        <v>60</v>
      </c>
      <c r="C260" s="1">
        <v>8.2335290908813477</v>
      </c>
      <c r="D260" s="1">
        <v>0.43307781219482422</v>
      </c>
      <c r="E260" s="1">
        <v>1.0328438133001328E-2</v>
      </c>
    </row>
    <row r="261" spans="1:5" x14ac:dyDescent="0.2">
      <c r="A261" t="s">
        <v>7</v>
      </c>
      <c r="B261" t="s">
        <v>59</v>
      </c>
      <c r="C261" s="1">
        <v>2.4437592029571533</v>
      </c>
      <c r="D261" s="1">
        <v>0.14625410735607147</v>
      </c>
      <c r="E261" s="1">
        <v>3.0655404552817345E-3</v>
      </c>
    </row>
    <row r="262" spans="1:5" x14ac:dyDescent="0.2">
      <c r="A262" t="s">
        <v>7</v>
      </c>
      <c r="B262" t="s">
        <v>32</v>
      </c>
      <c r="C262" s="1">
        <v>5.8843984603881836</v>
      </c>
      <c r="D262" s="1">
        <v>5.1011860370635986E-2</v>
      </c>
      <c r="E262" s="1">
        <v>7.3816035874187946E-3</v>
      </c>
    </row>
    <row r="263" spans="1:5" x14ac:dyDescent="0.2">
      <c r="A263" t="s">
        <v>7</v>
      </c>
      <c r="B263" t="s">
        <v>33</v>
      </c>
      <c r="C263" s="1">
        <v>9.0137052536010742</v>
      </c>
      <c r="D263" s="1"/>
      <c r="E263" s="1">
        <v>1.1307119391858578E-2</v>
      </c>
    </row>
    <row r="264" spans="1:5" x14ac:dyDescent="0.2">
      <c r="A264" t="s">
        <v>7</v>
      </c>
      <c r="B264" t="s">
        <v>34</v>
      </c>
      <c r="C264" s="1">
        <v>5.8348312377929688</v>
      </c>
      <c r="D264" s="1"/>
      <c r="E264" s="1">
        <v>7.3194243013858795E-3</v>
      </c>
    </row>
    <row r="265" spans="1:5" x14ac:dyDescent="0.2">
      <c r="A265" t="s">
        <v>7</v>
      </c>
      <c r="B265" t="s">
        <v>35</v>
      </c>
      <c r="C265" s="1">
        <v>79.351615905761719</v>
      </c>
      <c r="D265" s="1"/>
      <c r="E265" s="1">
        <v>9.9541544914245605E-2</v>
      </c>
    </row>
    <row r="266" spans="1:5" x14ac:dyDescent="0.2">
      <c r="A266" t="s">
        <v>7</v>
      </c>
      <c r="B266" t="s">
        <v>36</v>
      </c>
      <c r="C266" s="1">
        <v>38.672065734863281</v>
      </c>
      <c r="D266" s="1"/>
      <c r="E266" s="1">
        <v>4.8511642962694168E-2</v>
      </c>
    </row>
    <row r="267" spans="1:5" x14ac:dyDescent="0.2">
      <c r="A267" t="s">
        <v>8</v>
      </c>
      <c r="B267" t="s">
        <v>30</v>
      </c>
      <c r="C267" s="1">
        <v>22.637819290161133</v>
      </c>
      <c r="D267" s="1"/>
      <c r="E267" s="1">
        <v>2.3766523227095604E-2</v>
      </c>
    </row>
    <row r="268" spans="1:5" x14ac:dyDescent="0.2">
      <c r="A268" t="s">
        <v>8</v>
      </c>
      <c r="B268" t="s">
        <v>31</v>
      </c>
      <c r="C268" s="1">
        <v>35.726486206054688</v>
      </c>
      <c r="D268" s="1"/>
      <c r="E268" s="1">
        <v>3.7507779896259308E-2</v>
      </c>
    </row>
    <row r="269" spans="1:5" x14ac:dyDescent="0.2">
      <c r="A269" t="s">
        <v>8</v>
      </c>
      <c r="B269" t="s">
        <v>57</v>
      </c>
      <c r="C269" s="1">
        <v>10.860047340393066</v>
      </c>
      <c r="D269" s="1">
        <v>0.32458478212356567</v>
      </c>
      <c r="E269" s="1">
        <v>1.1401521041989326E-2</v>
      </c>
    </row>
    <row r="270" spans="1:5" x14ac:dyDescent="0.2">
      <c r="A270" t="s">
        <v>8</v>
      </c>
      <c r="B270" t="s">
        <v>60</v>
      </c>
      <c r="C270" s="1">
        <v>7.7446188926696777</v>
      </c>
      <c r="D270" s="1">
        <v>0.59788912534713745</v>
      </c>
      <c r="E270" s="1">
        <v>8.1307590007781982E-3</v>
      </c>
    </row>
    <row r="271" spans="1:5" x14ac:dyDescent="0.2">
      <c r="A271" t="s">
        <v>8</v>
      </c>
      <c r="B271" t="s">
        <v>59</v>
      </c>
      <c r="C271" s="1">
        <v>2.7396454811096191</v>
      </c>
      <c r="D271" s="1">
        <v>0.14008323848247528</v>
      </c>
      <c r="E271" s="1">
        <v>2.8762419242411852E-3</v>
      </c>
    </row>
    <row r="272" spans="1:5" x14ac:dyDescent="0.2">
      <c r="A272" t="s">
        <v>8</v>
      </c>
      <c r="B272" t="s">
        <v>32</v>
      </c>
      <c r="C272" s="1">
        <v>8.9197874069213867</v>
      </c>
      <c r="D272" s="1">
        <v>6.5986491739749908E-2</v>
      </c>
      <c r="E272" s="1">
        <v>9.3645211309194565E-3</v>
      </c>
    </row>
    <row r="273" spans="1:5" x14ac:dyDescent="0.2">
      <c r="A273" t="s">
        <v>8</v>
      </c>
      <c r="B273" t="s">
        <v>33</v>
      </c>
      <c r="C273" s="1">
        <v>13.851181983947754</v>
      </c>
      <c r="D273" s="1"/>
      <c r="E273" s="1">
        <v>1.4541789889335632E-2</v>
      </c>
    </row>
    <row r="274" spans="1:5" x14ac:dyDescent="0.2">
      <c r="A274" t="s">
        <v>8</v>
      </c>
      <c r="B274" t="s">
        <v>34</v>
      </c>
      <c r="C274" s="1">
        <v>2.7480177879333496</v>
      </c>
      <c r="D274" s="1"/>
      <c r="E274" s="1">
        <v>2.8850317467004061E-3</v>
      </c>
    </row>
    <row r="275" spans="1:5" x14ac:dyDescent="0.2">
      <c r="A275" t="s">
        <v>8</v>
      </c>
      <c r="B275" t="s">
        <v>35</v>
      </c>
      <c r="C275" s="1">
        <v>105.22760009765625</v>
      </c>
      <c r="D275" s="1"/>
      <c r="E275" s="1">
        <v>0.11047416180372238</v>
      </c>
    </row>
    <row r="276" spans="1:5" x14ac:dyDescent="0.2">
      <c r="A276" t="s">
        <v>8</v>
      </c>
      <c r="B276" t="s">
        <v>36</v>
      </c>
      <c r="C276" s="1">
        <v>46.863300323486328</v>
      </c>
      <c r="D276" s="1"/>
      <c r="E276" s="1">
        <v>4.9199864268302917E-2</v>
      </c>
    </row>
    <row r="277" spans="1:5" x14ac:dyDescent="0.2">
      <c r="A277" t="s">
        <v>9</v>
      </c>
      <c r="B277" t="s">
        <v>30</v>
      </c>
      <c r="C277" s="1">
        <v>95.126441955566406</v>
      </c>
      <c r="D277" s="1"/>
      <c r="E277" s="1">
        <v>9.5383547246456146E-2</v>
      </c>
    </row>
    <row r="278" spans="1:5" x14ac:dyDescent="0.2">
      <c r="A278" t="s">
        <v>9</v>
      </c>
      <c r="B278" t="s">
        <v>31</v>
      </c>
      <c r="C278" s="1">
        <v>36.096683502197266</v>
      </c>
      <c r="D278" s="1"/>
      <c r="E278" s="1">
        <v>3.6194242537021637E-2</v>
      </c>
    </row>
    <row r="279" spans="1:5" x14ac:dyDescent="0.2">
      <c r="A279" t="s">
        <v>9</v>
      </c>
      <c r="B279" t="s">
        <v>57</v>
      </c>
      <c r="C279" s="1">
        <v>27.135791778564453</v>
      </c>
      <c r="D279" s="1">
        <v>0.29191973805427551</v>
      </c>
      <c r="E279" s="1">
        <v>2.720913290977478E-2</v>
      </c>
    </row>
    <row r="280" spans="1:5" x14ac:dyDescent="0.2">
      <c r="A280" t="s">
        <v>9</v>
      </c>
      <c r="B280" t="s">
        <v>60</v>
      </c>
      <c r="C280" s="1">
        <v>8.8218345642089844</v>
      </c>
      <c r="D280" s="1">
        <v>0.75213617086410522</v>
      </c>
      <c r="E280" s="1">
        <v>8.8456775993108749E-3</v>
      </c>
    </row>
    <row r="281" spans="1:5" x14ac:dyDescent="0.2">
      <c r="A281" t="s">
        <v>9</v>
      </c>
      <c r="B281" t="s">
        <v>59</v>
      </c>
      <c r="C281" s="1">
        <v>2.969890832901001</v>
      </c>
      <c r="D281" s="1">
        <v>0.14221031963825226</v>
      </c>
      <c r="E281" s="1">
        <v>2.9779176693409681E-3</v>
      </c>
    </row>
    <row r="282" spans="1:5" x14ac:dyDescent="0.2">
      <c r="A282" t="s">
        <v>9</v>
      </c>
      <c r="B282" t="s">
        <v>32</v>
      </c>
      <c r="C282" s="1">
        <v>11.984326362609863</v>
      </c>
      <c r="D282" s="1">
        <v>4.9410309642553329E-2</v>
      </c>
      <c r="E282" s="1">
        <v>1.2016717344522476E-2</v>
      </c>
    </row>
    <row r="283" spans="1:5" x14ac:dyDescent="0.2">
      <c r="A283" t="s">
        <v>9</v>
      </c>
      <c r="B283" t="s">
        <v>33</v>
      </c>
      <c r="C283" s="1">
        <v>7.1174054145812988</v>
      </c>
      <c r="D283" s="1"/>
      <c r="E283" s="1">
        <v>7.1366415359079838E-3</v>
      </c>
    </row>
    <row r="284" spans="1:5" x14ac:dyDescent="0.2">
      <c r="A284" t="s">
        <v>9</v>
      </c>
      <c r="B284" t="s">
        <v>34</v>
      </c>
      <c r="C284" s="1">
        <v>3.7545676231384277</v>
      </c>
      <c r="D284" s="1"/>
      <c r="E284" s="1">
        <v>3.7647152785211802E-3</v>
      </c>
    </row>
    <row r="285" spans="1:5" x14ac:dyDescent="0.2">
      <c r="A285" t="s">
        <v>9</v>
      </c>
      <c r="B285" t="s">
        <v>35</v>
      </c>
      <c r="C285" s="1">
        <v>193.00694274902344</v>
      </c>
      <c r="D285" s="1"/>
      <c r="E285" s="1">
        <v>0.19352859258651733</v>
      </c>
    </row>
    <row r="286" spans="1:5" x14ac:dyDescent="0.2">
      <c r="A286" t="s">
        <v>9</v>
      </c>
      <c r="B286" t="s">
        <v>36</v>
      </c>
      <c r="C286" s="1">
        <v>61.783821105957031</v>
      </c>
      <c r="D286" s="1"/>
      <c r="E286" s="1">
        <v>6.1950806528329849E-2</v>
      </c>
    </row>
    <row r="287" spans="1:5" x14ac:dyDescent="0.2">
      <c r="A287" t="s">
        <v>10</v>
      </c>
      <c r="B287" t="s">
        <v>30</v>
      </c>
      <c r="C287" s="1">
        <v>13.030144691467285</v>
      </c>
      <c r="D287" s="1"/>
      <c r="E287" s="1">
        <v>1.2011905200779438E-2</v>
      </c>
    </row>
    <row r="288" spans="1:5" x14ac:dyDescent="0.2">
      <c r="A288" t="s">
        <v>10</v>
      </c>
      <c r="B288" t="s">
        <v>31</v>
      </c>
      <c r="C288" s="1">
        <v>28.824102401733398</v>
      </c>
      <c r="D288" s="1"/>
      <c r="E288" s="1">
        <v>2.6571646332740784E-2</v>
      </c>
    </row>
    <row r="289" spans="1:5" x14ac:dyDescent="0.2">
      <c r="A289" t="s">
        <v>10</v>
      </c>
      <c r="B289" t="s">
        <v>57</v>
      </c>
      <c r="C289" s="1">
        <v>11.080671310424805</v>
      </c>
      <c r="D289" s="1">
        <v>0.42716127634048462</v>
      </c>
      <c r="E289" s="1">
        <v>1.0214773938059807E-2</v>
      </c>
    </row>
    <row r="290" spans="1:5" x14ac:dyDescent="0.2">
      <c r="A290" t="s">
        <v>10</v>
      </c>
      <c r="B290" t="s">
        <v>60</v>
      </c>
      <c r="C290" s="1">
        <v>11.366324424743652</v>
      </c>
      <c r="D290" s="1">
        <v>0.53126418590545654</v>
      </c>
      <c r="E290" s="1">
        <v>1.0478104464709759E-2</v>
      </c>
    </row>
    <row r="291" spans="1:5" x14ac:dyDescent="0.2">
      <c r="A291" t="s">
        <v>10</v>
      </c>
      <c r="B291" t="s">
        <v>59</v>
      </c>
      <c r="C291" s="1">
        <v>1.8238464593887329</v>
      </c>
      <c r="D291" s="1">
        <v>8.3121716976165771E-2</v>
      </c>
      <c r="E291" s="1">
        <v>1.6813222318887711E-3</v>
      </c>
    </row>
    <row r="292" spans="1:5" x14ac:dyDescent="0.2">
      <c r="A292" t="s">
        <v>10</v>
      </c>
      <c r="B292" t="s">
        <v>32</v>
      </c>
      <c r="C292" s="1">
        <v>15.450349807739258</v>
      </c>
      <c r="D292" s="1">
        <v>9.1838158667087555E-2</v>
      </c>
      <c r="E292" s="1">
        <v>1.4242984354496002E-2</v>
      </c>
    </row>
    <row r="293" spans="1:5" x14ac:dyDescent="0.2">
      <c r="A293" t="s">
        <v>10</v>
      </c>
      <c r="B293" t="s">
        <v>33</v>
      </c>
      <c r="C293" s="1">
        <v>6.3666372299194336</v>
      </c>
      <c r="D293" s="1"/>
      <c r="E293" s="1">
        <v>5.8691170997917652E-3</v>
      </c>
    </row>
    <row r="294" spans="1:5" x14ac:dyDescent="0.2">
      <c r="A294" t="s">
        <v>10</v>
      </c>
      <c r="B294" t="s">
        <v>34</v>
      </c>
      <c r="C294" s="1">
        <v>4.3487410545349121</v>
      </c>
      <c r="D294" s="1"/>
      <c r="E294" s="1">
        <v>4.0089092217385769E-3</v>
      </c>
    </row>
    <row r="295" spans="1:5" x14ac:dyDescent="0.2">
      <c r="A295" t="s">
        <v>10</v>
      </c>
      <c r="B295" t="s">
        <v>35</v>
      </c>
      <c r="C295" s="1">
        <v>92.290824890136719</v>
      </c>
      <c r="D295" s="1"/>
      <c r="E295" s="1">
        <v>8.507876843214035E-2</v>
      </c>
    </row>
    <row r="296" spans="1:5" x14ac:dyDescent="0.2">
      <c r="A296" t="s">
        <v>10</v>
      </c>
      <c r="B296" t="s">
        <v>36</v>
      </c>
      <c r="C296" s="1">
        <v>50.436569213867188</v>
      </c>
      <c r="D296" s="1"/>
      <c r="E296" s="1">
        <v>4.6495210379362106E-2</v>
      </c>
    </row>
    <row r="297" spans="1:5" x14ac:dyDescent="0.2">
      <c r="A297" t="s">
        <v>11</v>
      </c>
      <c r="B297" t="s">
        <v>30</v>
      </c>
      <c r="C297" s="1">
        <v>22.972330093383789</v>
      </c>
      <c r="D297" s="1"/>
      <c r="E297" s="1">
        <v>2.1834034472703934E-2</v>
      </c>
    </row>
    <row r="298" spans="1:5" x14ac:dyDescent="0.2">
      <c r="A298" t="s">
        <v>11</v>
      </c>
      <c r="B298" t="s">
        <v>31</v>
      </c>
      <c r="C298" s="1">
        <v>35.635066986083984</v>
      </c>
      <c r="D298" s="1"/>
      <c r="E298" s="1">
        <v>3.3869322389364243E-2</v>
      </c>
    </row>
    <row r="299" spans="1:5" x14ac:dyDescent="0.2">
      <c r="A299" t="s">
        <v>11</v>
      </c>
      <c r="B299" t="s">
        <v>57</v>
      </c>
      <c r="C299" s="1">
        <v>8.3005847930908203</v>
      </c>
      <c r="D299" s="1">
        <v>0.25400945544242859</v>
      </c>
      <c r="E299" s="1">
        <v>7.8892847523093224E-3</v>
      </c>
    </row>
    <row r="300" spans="1:5" x14ac:dyDescent="0.2">
      <c r="A300" t="s">
        <v>11</v>
      </c>
      <c r="B300" t="s">
        <v>60</v>
      </c>
      <c r="C300" s="1">
        <v>7.0659542083740234</v>
      </c>
      <c r="D300" s="1">
        <v>0.55260962247848511</v>
      </c>
      <c r="E300" s="1">
        <v>6.7158308811485767E-3</v>
      </c>
    </row>
    <row r="301" spans="1:5" x14ac:dyDescent="0.2">
      <c r="A301" t="s">
        <v>11</v>
      </c>
      <c r="B301" t="s">
        <v>59</v>
      </c>
      <c r="C301" s="1">
        <v>2.1111352443695068</v>
      </c>
      <c r="D301" s="1">
        <v>0.13414110243320465</v>
      </c>
      <c r="E301" s="1">
        <v>2.0065270364284515E-3</v>
      </c>
    </row>
    <row r="302" spans="1:5" x14ac:dyDescent="0.2">
      <c r="A302" t="s">
        <v>11</v>
      </c>
      <c r="B302" t="s">
        <v>32</v>
      </c>
      <c r="C302" s="1">
        <v>10.772833824157715</v>
      </c>
      <c r="D302" s="1">
        <v>7.2769157588481903E-2</v>
      </c>
      <c r="E302" s="1">
        <v>1.0239032097160816E-2</v>
      </c>
    </row>
    <row r="303" spans="1:5" x14ac:dyDescent="0.2">
      <c r="A303" t="s">
        <v>11</v>
      </c>
      <c r="B303" t="s">
        <v>33</v>
      </c>
      <c r="C303" s="1">
        <v>30.403879165649414</v>
      </c>
      <c r="D303" s="1"/>
      <c r="E303" s="1">
        <v>2.8897345066070557E-2</v>
      </c>
    </row>
    <row r="304" spans="1:5" x14ac:dyDescent="0.2">
      <c r="A304" t="s">
        <v>11</v>
      </c>
      <c r="B304" t="s">
        <v>34</v>
      </c>
      <c r="C304" s="1">
        <v>4.3371639251708984</v>
      </c>
      <c r="D304" s="1"/>
      <c r="E304" s="1">
        <v>4.1222544386982918E-3</v>
      </c>
    </row>
    <row r="305" spans="1:5" x14ac:dyDescent="0.2">
      <c r="A305" t="s">
        <v>11</v>
      </c>
      <c r="B305" t="s">
        <v>35</v>
      </c>
      <c r="C305" s="1">
        <v>121.59895324707031</v>
      </c>
      <c r="D305" s="1"/>
      <c r="E305" s="1">
        <v>0.11557363718748093</v>
      </c>
    </row>
    <row r="306" spans="1:5" x14ac:dyDescent="0.2">
      <c r="A306" t="s">
        <v>11</v>
      </c>
      <c r="B306" t="s">
        <v>36</v>
      </c>
      <c r="C306" s="1">
        <v>62.991550445556641</v>
      </c>
      <c r="D306" s="1"/>
      <c r="E306" s="1">
        <v>5.9870272874832153E-2</v>
      </c>
    </row>
    <row r="307" spans="1:5" x14ac:dyDescent="0.2">
      <c r="A307" t="s">
        <v>12</v>
      </c>
      <c r="B307" t="s">
        <v>30</v>
      </c>
      <c r="C307" s="1">
        <v>22.100204467773438</v>
      </c>
      <c r="D307" s="1"/>
      <c r="E307" s="1">
        <v>2.2680940106511116E-2</v>
      </c>
    </row>
    <row r="308" spans="1:5" x14ac:dyDescent="0.2">
      <c r="A308" t="s">
        <v>12</v>
      </c>
      <c r="B308" t="s">
        <v>31</v>
      </c>
      <c r="C308" s="1">
        <v>36.400276184082031</v>
      </c>
      <c r="D308" s="1"/>
      <c r="E308" s="1">
        <v>3.7356782704591751E-2</v>
      </c>
    </row>
    <row r="309" spans="1:5" x14ac:dyDescent="0.2">
      <c r="A309" t="s">
        <v>12</v>
      </c>
      <c r="B309" t="s">
        <v>57</v>
      </c>
      <c r="C309" s="1">
        <v>15.70484447479248</v>
      </c>
      <c r="D309" s="1">
        <v>0.33684530854225159</v>
      </c>
      <c r="E309" s="1">
        <v>1.6117526218295097E-2</v>
      </c>
    </row>
    <row r="310" spans="1:5" x14ac:dyDescent="0.2">
      <c r="A310" t="s">
        <v>12</v>
      </c>
      <c r="B310" t="s">
        <v>60</v>
      </c>
      <c r="C310" s="1">
        <v>8.1275882720947266</v>
      </c>
      <c r="D310" s="1">
        <v>0.49649488925933838</v>
      </c>
      <c r="E310" s="1">
        <v>8.3411596715450287E-3</v>
      </c>
    </row>
    <row r="311" spans="1:5" x14ac:dyDescent="0.2">
      <c r="A311" t="s">
        <v>12</v>
      </c>
      <c r="B311" t="s">
        <v>59</v>
      </c>
      <c r="C311" s="1">
        <v>3.5954639911651611</v>
      </c>
      <c r="D311" s="1">
        <v>0.14240773022174835</v>
      </c>
      <c r="E311" s="1">
        <v>3.6899433471262455E-3</v>
      </c>
    </row>
    <row r="312" spans="1:5" x14ac:dyDescent="0.2">
      <c r="A312" t="s">
        <v>12</v>
      </c>
      <c r="B312" t="s">
        <v>32</v>
      </c>
      <c r="C312" s="1">
        <v>7.5609221458435059</v>
      </c>
      <c r="D312" s="1">
        <v>5.2975647151470184E-2</v>
      </c>
      <c r="E312" s="1">
        <v>7.7596032060682774E-3</v>
      </c>
    </row>
    <row r="313" spans="1:5" x14ac:dyDescent="0.2">
      <c r="A313" t="s">
        <v>12</v>
      </c>
      <c r="B313" t="s">
        <v>33</v>
      </c>
      <c r="C313" s="1">
        <v>9.6620492935180664</v>
      </c>
      <c r="D313" s="1"/>
      <c r="E313" s="1">
        <v>9.9159423261880875E-3</v>
      </c>
    </row>
    <row r="314" spans="1:5" x14ac:dyDescent="0.2">
      <c r="A314" t="s">
        <v>12</v>
      </c>
      <c r="B314" t="s">
        <v>34</v>
      </c>
      <c r="C314" s="1">
        <v>4.5211615562438965</v>
      </c>
      <c r="D314" s="1"/>
      <c r="E314" s="1">
        <v>4.6399659477174282E-3</v>
      </c>
    </row>
    <row r="315" spans="1:5" x14ac:dyDescent="0.2">
      <c r="A315" t="s">
        <v>12</v>
      </c>
      <c r="B315" t="s">
        <v>35</v>
      </c>
      <c r="C315" s="1">
        <v>107.67251586914062</v>
      </c>
      <c r="D315" s="1"/>
      <c r="E315" s="1">
        <v>0.11050187051296234</v>
      </c>
    </row>
    <row r="316" spans="1:5" x14ac:dyDescent="0.2">
      <c r="A316" t="s">
        <v>12</v>
      </c>
      <c r="B316" t="s">
        <v>36</v>
      </c>
      <c r="C316" s="1">
        <v>49.172031402587891</v>
      </c>
      <c r="D316" s="1"/>
      <c r="E316" s="1">
        <v>5.0464142113924026E-2</v>
      </c>
    </row>
    <row r="317" spans="1:5" x14ac:dyDescent="0.2">
      <c r="A317" t="s">
        <v>13</v>
      </c>
      <c r="B317" t="s">
        <v>30</v>
      </c>
      <c r="C317" s="1">
        <v>15.184094429016113</v>
      </c>
      <c r="D317" s="1"/>
      <c r="E317" s="1">
        <v>1.638319157063961E-2</v>
      </c>
    </row>
    <row r="318" spans="1:5" x14ac:dyDescent="0.2">
      <c r="A318" t="s">
        <v>13</v>
      </c>
      <c r="B318" t="s">
        <v>31</v>
      </c>
      <c r="C318" s="1">
        <v>37.522319793701172</v>
      </c>
      <c r="D318" s="1"/>
      <c r="E318" s="1">
        <v>4.0485478937625885E-2</v>
      </c>
    </row>
    <row r="319" spans="1:5" x14ac:dyDescent="0.2">
      <c r="A319" t="s">
        <v>13</v>
      </c>
      <c r="B319" t="s">
        <v>57</v>
      </c>
      <c r="C319" s="1">
        <v>16.97833251953125</v>
      </c>
      <c r="D319" s="1">
        <v>0.35187739133834839</v>
      </c>
      <c r="E319" s="1">
        <v>1.831912063062191E-2</v>
      </c>
    </row>
    <row r="320" spans="1:5" x14ac:dyDescent="0.2">
      <c r="A320" t="s">
        <v>13</v>
      </c>
      <c r="B320" t="s">
        <v>60</v>
      </c>
      <c r="C320" s="1">
        <v>10.598365783691406</v>
      </c>
      <c r="D320" s="1">
        <v>0.59049069881439209</v>
      </c>
      <c r="E320" s="1">
        <v>1.1435325257480145E-2</v>
      </c>
    </row>
    <row r="321" spans="1:5" x14ac:dyDescent="0.2">
      <c r="A321" t="s">
        <v>13</v>
      </c>
      <c r="B321" t="s">
        <v>59</v>
      </c>
      <c r="C321" s="1">
        <v>3.2003710269927979</v>
      </c>
      <c r="D321" s="1">
        <v>0.14774267375469208</v>
      </c>
      <c r="E321" s="1">
        <v>3.4531063865870237E-3</v>
      </c>
    </row>
    <row r="322" spans="1:5" x14ac:dyDescent="0.2">
      <c r="A322" t="s">
        <v>13</v>
      </c>
      <c r="B322" t="s">
        <v>32</v>
      </c>
      <c r="C322" s="1">
        <v>7.9317021369934082</v>
      </c>
      <c r="D322" s="1">
        <v>5.2518229931592941E-2</v>
      </c>
      <c r="E322" s="1">
        <v>8.5580740123987198E-3</v>
      </c>
    </row>
    <row r="323" spans="1:5" x14ac:dyDescent="0.2">
      <c r="A323" t="s">
        <v>13</v>
      </c>
      <c r="B323" t="s">
        <v>33</v>
      </c>
      <c r="C323" s="1">
        <v>5.7737126350402832</v>
      </c>
      <c r="D323" s="1"/>
      <c r="E323" s="1">
        <v>6.2296660616993904E-3</v>
      </c>
    </row>
    <row r="324" spans="1:5" x14ac:dyDescent="0.2">
      <c r="A324" t="s">
        <v>13</v>
      </c>
      <c r="B324" t="s">
        <v>34</v>
      </c>
      <c r="C324" s="1">
        <v>3.6758372783660889</v>
      </c>
      <c r="D324" s="1"/>
      <c r="E324" s="1">
        <v>3.9661205373704433E-3</v>
      </c>
    </row>
    <row r="325" spans="1:5" x14ac:dyDescent="0.2">
      <c r="A325" t="s">
        <v>13</v>
      </c>
      <c r="B325" t="s">
        <v>35</v>
      </c>
      <c r="C325" s="1">
        <v>100.86473846435547</v>
      </c>
      <c r="D325" s="1"/>
      <c r="E325" s="1">
        <v>0.10883008688688278</v>
      </c>
    </row>
    <row r="326" spans="1:5" x14ac:dyDescent="0.2">
      <c r="A326" t="s">
        <v>13</v>
      </c>
      <c r="B326" t="s">
        <v>36</v>
      </c>
      <c r="C326" s="1">
        <v>48.158321380615234</v>
      </c>
      <c r="D326" s="1"/>
      <c r="E326" s="1">
        <v>5.1961410790681839E-2</v>
      </c>
    </row>
    <row r="327" spans="1:5" x14ac:dyDescent="0.2">
      <c r="A327" t="s">
        <v>14</v>
      </c>
      <c r="B327" t="s">
        <v>30</v>
      </c>
      <c r="C327" s="1">
        <v>22.316215515136719</v>
      </c>
      <c r="D327" s="1"/>
      <c r="E327" s="1">
        <v>2.3133145645260811E-2</v>
      </c>
    </row>
    <row r="328" spans="1:5" x14ac:dyDescent="0.2">
      <c r="A328" t="s">
        <v>14</v>
      </c>
      <c r="B328" t="s">
        <v>31</v>
      </c>
      <c r="C328" s="1">
        <v>20.017822265625</v>
      </c>
      <c r="D328" s="1"/>
      <c r="E328" s="1">
        <v>2.0750613883137703E-2</v>
      </c>
    </row>
    <row r="329" spans="1:5" x14ac:dyDescent="0.2">
      <c r="A329" t="s">
        <v>14</v>
      </c>
      <c r="B329" t="s">
        <v>57</v>
      </c>
      <c r="C329" s="1">
        <v>8.7184648513793945</v>
      </c>
      <c r="D329" s="1">
        <v>0.34816068410873413</v>
      </c>
      <c r="E329" s="1">
        <v>9.0376222506165504E-3</v>
      </c>
    </row>
    <row r="330" spans="1:5" x14ac:dyDescent="0.2">
      <c r="A330" t="s">
        <v>14</v>
      </c>
      <c r="B330" t="s">
        <v>60</v>
      </c>
      <c r="C330" s="1">
        <v>5.7961053848266602</v>
      </c>
      <c r="D330" s="1">
        <v>0.43717840313911438</v>
      </c>
      <c r="E330" s="1">
        <v>6.0082837007939816E-3</v>
      </c>
    </row>
    <row r="331" spans="1:5" x14ac:dyDescent="0.2">
      <c r="A331" t="s">
        <v>14</v>
      </c>
      <c r="B331" t="s">
        <v>59</v>
      </c>
      <c r="C331" s="1">
        <v>2.0254209041595459</v>
      </c>
      <c r="D331" s="1">
        <v>0.14095887541770935</v>
      </c>
      <c r="E331" s="1">
        <v>2.0995656959712505E-3</v>
      </c>
    </row>
    <row r="332" spans="1:5" x14ac:dyDescent="0.2">
      <c r="A332" t="s">
        <v>14</v>
      </c>
      <c r="B332" t="s">
        <v>32</v>
      </c>
      <c r="C332" s="1">
        <v>8.2794342041015625</v>
      </c>
      <c r="D332" s="1">
        <v>5.3444001823663712E-2</v>
      </c>
      <c r="E332" s="1">
        <v>8.5825202986598015E-3</v>
      </c>
    </row>
    <row r="333" spans="1:5" x14ac:dyDescent="0.2">
      <c r="A333" t="s">
        <v>14</v>
      </c>
      <c r="B333" t="s">
        <v>33</v>
      </c>
      <c r="C333" s="1">
        <v>6.1028251647949219</v>
      </c>
      <c r="D333" s="1"/>
      <c r="E333" s="1">
        <v>6.3262316398322582E-3</v>
      </c>
    </row>
    <row r="334" spans="1:5" x14ac:dyDescent="0.2">
      <c r="A334" t="s">
        <v>14</v>
      </c>
      <c r="B334" t="s">
        <v>34</v>
      </c>
      <c r="C334" s="1">
        <v>5.7393054962158203</v>
      </c>
      <c r="D334" s="1"/>
      <c r="E334" s="1">
        <v>5.9494040906429291E-3</v>
      </c>
    </row>
    <row r="335" spans="1:5" x14ac:dyDescent="0.2">
      <c r="A335" t="s">
        <v>14</v>
      </c>
      <c r="B335" t="s">
        <v>35</v>
      </c>
      <c r="C335" s="1">
        <v>78.995597839355469</v>
      </c>
      <c r="D335" s="1"/>
      <c r="E335" s="1">
        <v>8.1887394189834595E-2</v>
      </c>
    </row>
    <row r="336" spans="1:5" x14ac:dyDescent="0.2">
      <c r="A336" t="s">
        <v>14</v>
      </c>
      <c r="B336" t="s">
        <v>36</v>
      </c>
      <c r="C336" s="1">
        <v>36.661556243896484</v>
      </c>
      <c r="D336" s="1"/>
      <c r="E336" s="1">
        <v>3.8003627210855484E-2</v>
      </c>
    </row>
    <row r="337" spans="1:5" x14ac:dyDescent="0.2">
      <c r="A337" t="s">
        <v>15</v>
      </c>
      <c r="B337" t="s">
        <v>30</v>
      </c>
      <c r="C337" s="1">
        <v>26.423711776733398</v>
      </c>
      <c r="D337" s="1"/>
      <c r="E337" s="1">
        <v>2.4498974904417992E-2</v>
      </c>
    </row>
    <row r="338" spans="1:5" x14ac:dyDescent="0.2">
      <c r="A338" t="s">
        <v>15</v>
      </c>
      <c r="B338" t="s">
        <v>31</v>
      </c>
      <c r="C338" s="1">
        <v>33.285018920898438</v>
      </c>
      <c r="D338" s="1"/>
      <c r="E338" s="1">
        <v>3.0860494822263718E-2</v>
      </c>
    </row>
    <row r="339" spans="1:5" x14ac:dyDescent="0.2">
      <c r="A339" t="s">
        <v>15</v>
      </c>
      <c r="B339" t="s">
        <v>57</v>
      </c>
      <c r="C339" s="1">
        <v>9.2796754837036133</v>
      </c>
      <c r="D339" s="1">
        <v>0.37935087084770203</v>
      </c>
      <c r="E339" s="1">
        <v>8.6037321016192436E-3</v>
      </c>
    </row>
    <row r="340" spans="1:5" x14ac:dyDescent="0.2">
      <c r="A340" t="s">
        <v>15</v>
      </c>
      <c r="B340" t="s">
        <v>60</v>
      </c>
      <c r="C340" s="1">
        <v>11.28669261932373</v>
      </c>
      <c r="D340" s="1">
        <v>0.50655347108840942</v>
      </c>
      <c r="E340" s="1">
        <v>1.0464556515216827E-2</v>
      </c>
    </row>
    <row r="341" spans="1:5" x14ac:dyDescent="0.2">
      <c r="A341" t="s">
        <v>15</v>
      </c>
      <c r="B341" t="s">
        <v>59</v>
      </c>
      <c r="C341" s="1">
        <v>2.0207655429840088</v>
      </c>
      <c r="D341" s="1">
        <v>0.15168061852455139</v>
      </c>
      <c r="E341" s="1">
        <v>1.8735704943537712E-3</v>
      </c>
    </row>
    <row r="342" spans="1:5" x14ac:dyDescent="0.2">
      <c r="A342" t="s">
        <v>15</v>
      </c>
      <c r="B342" t="s">
        <v>32</v>
      </c>
      <c r="C342" s="1">
        <v>10.664055824279785</v>
      </c>
      <c r="D342" s="1">
        <v>7.7056519687175751E-2</v>
      </c>
      <c r="E342" s="1">
        <v>9.8872734233736992E-3</v>
      </c>
    </row>
    <row r="343" spans="1:5" x14ac:dyDescent="0.2">
      <c r="A343" t="s">
        <v>15</v>
      </c>
      <c r="B343" t="s">
        <v>33</v>
      </c>
      <c r="C343" s="1">
        <v>5.7779316902160645</v>
      </c>
      <c r="D343" s="1"/>
      <c r="E343" s="1">
        <v>5.3570596501231194E-3</v>
      </c>
    </row>
    <row r="344" spans="1:5" x14ac:dyDescent="0.2">
      <c r="A344" t="s">
        <v>15</v>
      </c>
      <c r="B344" t="s">
        <v>34</v>
      </c>
      <c r="C344" s="1">
        <v>3.0880393981933594</v>
      </c>
      <c r="D344" s="1"/>
      <c r="E344" s="1">
        <v>2.86310282535851E-3</v>
      </c>
    </row>
    <row r="345" spans="1:5" x14ac:dyDescent="0.2">
      <c r="A345" t="s">
        <v>15</v>
      </c>
      <c r="B345" t="s">
        <v>35</v>
      </c>
      <c r="C345" s="1">
        <v>101.82589721679688</v>
      </c>
      <c r="D345" s="1"/>
      <c r="E345" s="1">
        <v>9.4408772885799408E-2</v>
      </c>
    </row>
    <row r="346" spans="1:5" x14ac:dyDescent="0.2">
      <c r="A346" t="s">
        <v>15</v>
      </c>
      <c r="B346" t="s">
        <v>36</v>
      </c>
      <c r="C346" s="1">
        <v>42.117156982421875</v>
      </c>
      <c r="D346" s="1"/>
      <c r="E346" s="1">
        <v>3.9049293845891953E-2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dimension ref="A1:O301"/>
  <sheetViews>
    <sheetView workbookViewId="0">
      <selection sqref="A1:H301"/>
    </sheetView>
  </sheetViews>
  <sheetFormatPr baseColWidth="10" defaultColWidth="8.83203125" defaultRowHeight="15" x14ac:dyDescent="0.2"/>
  <sheetData>
    <row r="1" spans="1:15" x14ac:dyDescent="0.2">
      <c r="A1" t="s">
        <v>0</v>
      </c>
      <c r="B1" t="s">
        <v>16</v>
      </c>
      <c r="C1" t="s">
        <v>37</v>
      </c>
      <c r="D1" t="s">
        <v>38</v>
      </c>
      <c r="E1" t="s">
        <v>53</v>
      </c>
      <c r="F1" t="s">
        <v>54</v>
      </c>
      <c r="G1" t="s">
        <v>55</v>
      </c>
      <c r="H1" t="s">
        <v>56</v>
      </c>
      <c r="I1" s="14" t="s">
        <v>65</v>
      </c>
      <c r="J1" s="14" t="s">
        <v>66</v>
      </c>
      <c r="K1" s="14" t="s">
        <v>67</v>
      </c>
      <c r="O1" s="2" t="s">
        <v>45</v>
      </c>
    </row>
    <row r="2" spans="1:15" x14ac:dyDescent="0.2">
      <c r="A2" t="s">
        <v>1</v>
      </c>
      <c r="B2" t="s">
        <v>17</v>
      </c>
      <c r="C2" s="1">
        <v>1465.7449999999999</v>
      </c>
      <c r="D2" s="1">
        <v>1788.0230000000004</v>
      </c>
      <c r="E2" s="1">
        <v>80</v>
      </c>
      <c r="F2" s="1">
        <v>15</v>
      </c>
      <c r="G2" s="1">
        <v>160</v>
      </c>
      <c r="H2" s="1">
        <v>339</v>
      </c>
      <c r="I2" s="1">
        <f>(D2/C2)-1</f>
        <v>0.21987317029906328</v>
      </c>
      <c r="J2" s="1">
        <f>E2/G2</f>
        <v>0.5</v>
      </c>
      <c r="K2" s="1">
        <f>F2/H2</f>
        <v>4.4247787610619468E-2</v>
      </c>
      <c r="O2" t="s">
        <v>1</v>
      </c>
    </row>
    <row r="3" spans="1:15" x14ac:dyDescent="0.2">
      <c r="A3" t="s">
        <v>1</v>
      </c>
      <c r="B3" t="s">
        <v>18</v>
      </c>
      <c r="C3" s="1">
        <v>295.8</v>
      </c>
      <c r="D3" s="1">
        <v>305.03500000000014</v>
      </c>
      <c r="E3" s="1">
        <v>49</v>
      </c>
      <c r="F3" s="1">
        <v>22</v>
      </c>
      <c r="G3" s="1">
        <v>149</v>
      </c>
      <c r="H3" s="1">
        <v>339</v>
      </c>
      <c r="I3" s="1">
        <f t="shared" ref="I3:I66" si="0">(D3/C3)-1</f>
        <v>3.1220419202164118E-2</v>
      </c>
      <c r="J3" s="1">
        <f t="shared" ref="J3:J66" si="1">E3/G3</f>
        <v>0.32885906040268459</v>
      </c>
      <c r="K3" s="1">
        <f t="shared" ref="K3:K66" si="2">F3/H3</f>
        <v>6.4896755162241887E-2</v>
      </c>
      <c r="O3" t="s">
        <v>2</v>
      </c>
    </row>
    <row r="4" spans="1:15" x14ac:dyDescent="0.2">
      <c r="A4" t="s">
        <v>1</v>
      </c>
      <c r="B4" t="s">
        <v>19</v>
      </c>
      <c r="C4" s="1">
        <v>141.58299999999997</v>
      </c>
      <c r="D4" s="1">
        <v>254.35099999999994</v>
      </c>
      <c r="E4" s="1">
        <v>76</v>
      </c>
      <c r="F4" s="1">
        <v>27</v>
      </c>
      <c r="G4" s="1">
        <v>137</v>
      </c>
      <c r="H4" s="1">
        <v>339</v>
      </c>
      <c r="I4" s="1">
        <f t="shared" si="0"/>
        <v>0.79647980336622326</v>
      </c>
      <c r="J4" s="1">
        <f t="shared" si="1"/>
        <v>0.55474452554744524</v>
      </c>
      <c r="K4" s="1">
        <f t="shared" si="2"/>
        <v>7.9646017699115043E-2</v>
      </c>
      <c r="O4" t="s">
        <v>3</v>
      </c>
    </row>
    <row r="5" spans="1:15" x14ac:dyDescent="0.2">
      <c r="A5" t="s">
        <v>1</v>
      </c>
      <c r="B5" t="s">
        <v>20</v>
      </c>
      <c r="C5" s="1">
        <v>57.188999999999986</v>
      </c>
      <c r="D5" s="1">
        <v>62.463000000000008</v>
      </c>
      <c r="E5" s="1">
        <v>53</v>
      </c>
      <c r="F5" s="1">
        <v>21</v>
      </c>
      <c r="G5" s="1">
        <v>116</v>
      </c>
      <c r="H5" s="1">
        <v>339</v>
      </c>
      <c r="I5" s="1">
        <f t="shared" si="0"/>
        <v>9.2220531920474524E-2</v>
      </c>
      <c r="J5" s="1">
        <f t="shared" si="1"/>
        <v>0.45689655172413796</v>
      </c>
      <c r="K5" s="1">
        <f t="shared" si="2"/>
        <v>6.1946902654867256E-2</v>
      </c>
      <c r="O5" t="s">
        <v>4</v>
      </c>
    </row>
    <row r="6" spans="1:15" x14ac:dyDescent="0.2">
      <c r="A6" t="s">
        <v>1</v>
      </c>
      <c r="B6" t="s">
        <v>21</v>
      </c>
      <c r="C6" s="1">
        <v>20.892000000000003</v>
      </c>
      <c r="D6" s="1">
        <v>95.710999999999999</v>
      </c>
      <c r="E6" s="1">
        <v>61</v>
      </c>
      <c r="F6" s="1">
        <v>21</v>
      </c>
      <c r="G6" s="1">
        <v>116</v>
      </c>
      <c r="H6" s="1">
        <v>339</v>
      </c>
      <c r="I6" s="1">
        <f t="shared" si="0"/>
        <v>3.5812272640245064</v>
      </c>
      <c r="J6" s="1">
        <f t="shared" si="1"/>
        <v>0.52586206896551724</v>
      </c>
      <c r="K6" s="1">
        <f t="shared" si="2"/>
        <v>6.1946902654867256E-2</v>
      </c>
      <c r="O6" t="s">
        <v>5</v>
      </c>
    </row>
    <row r="7" spans="1:15" x14ac:dyDescent="0.2">
      <c r="A7" t="s">
        <v>1</v>
      </c>
      <c r="B7" t="s">
        <v>22</v>
      </c>
      <c r="C7" s="1">
        <v>180.91100000000009</v>
      </c>
      <c r="D7" s="1">
        <v>205.20700000000014</v>
      </c>
      <c r="E7" s="1">
        <v>115</v>
      </c>
      <c r="F7" s="1">
        <v>41</v>
      </c>
      <c r="G7" s="1">
        <v>310</v>
      </c>
      <c r="H7" s="1">
        <v>339</v>
      </c>
      <c r="I7" s="1">
        <f t="shared" si="0"/>
        <v>0.13429808027151502</v>
      </c>
      <c r="J7" s="1">
        <f t="shared" si="1"/>
        <v>0.37096774193548387</v>
      </c>
      <c r="K7" s="1">
        <f t="shared" si="2"/>
        <v>0.12094395280235988</v>
      </c>
      <c r="O7" t="s">
        <v>6</v>
      </c>
    </row>
    <row r="8" spans="1:15" x14ac:dyDescent="0.2">
      <c r="A8" t="s">
        <v>1</v>
      </c>
      <c r="B8" t="s">
        <v>23</v>
      </c>
      <c r="C8" s="1">
        <v>124.58299999999986</v>
      </c>
      <c r="D8" s="1">
        <v>191.65299999999999</v>
      </c>
      <c r="E8" s="1">
        <v>143</v>
      </c>
      <c r="F8" s="1">
        <v>31</v>
      </c>
      <c r="G8" s="1">
        <v>265</v>
      </c>
      <c r="H8" s="1">
        <v>339</v>
      </c>
      <c r="I8" s="1">
        <f t="shared" si="0"/>
        <v>0.53835595546744108</v>
      </c>
      <c r="J8" s="1">
        <f t="shared" si="1"/>
        <v>0.53962264150943395</v>
      </c>
      <c r="K8" s="1">
        <f t="shared" si="2"/>
        <v>9.1445427728613568E-2</v>
      </c>
      <c r="O8" t="s">
        <v>7</v>
      </c>
    </row>
    <row r="9" spans="1:15" x14ac:dyDescent="0.2">
      <c r="A9" t="s">
        <v>1</v>
      </c>
      <c r="B9" t="s">
        <v>24</v>
      </c>
      <c r="C9" s="1">
        <v>202.40899999999988</v>
      </c>
      <c r="D9" s="1">
        <v>219.77799999999991</v>
      </c>
      <c r="E9" s="1">
        <v>119</v>
      </c>
      <c r="F9" s="1">
        <v>44</v>
      </c>
      <c r="G9" s="1">
        <v>297</v>
      </c>
      <c r="H9" s="1">
        <v>339</v>
      </c>
      <c r="I9" s="1">
        <f t="shared" si="0"/>
        <v>8.5811401666922027E-2</v>
      </c>
      <c r="J9" s="1">
        <f t="shared" si="1"/>
        <v>0.40067340067340068</v>
      </c>
      <c r="K9" s="1">
        <f t="shared" si="2"/>
        <v>0.12979351032448377</v>
      </c>
      <c r="O9" t="s">
        <v>8</v>
      </c>
    </row>
    <row r="10" spans="1:15" x14ac:dyDescent="0.2">
      <c r="A10" t="s">
        <v>1</v>
      </c>
      <c r="B10" t="s">
        <v>25</v>
      </c>
      <c r="C10" s="1">
        <v>15.431999999999995</v>
      </c>
      <c r="D10" s="1">
        <v>14.577999999999998</v>
      </c>
      <c r="E10" s="1">
        <v>32</v>
      </c>
      <c r="F10" s="1">
        <v>20</v>
      </c>
      <c r="G10" s="1">
        <v>85</v>
      </c>
      <c r="H10" s="1">
        <v>339</v>
      </c>
      <c r="I10" s="1">
        <f t="shared" si="0"/>
        <v>-5.533955417314651E-2</v>
      </c>
      <c r="J10" s="1">
        <f t="shared" si="1"/>
        <v>0.37647058823529411</v>
      </c>
      <c r="K10" s="1">
        <f t="shared" si="2"/>
        <v>5.8997050147492625E-2</v>
      </c>
      <c r="O10" t="s">
        <v>9</v>
      </c>
    </row>
    <row r="11" spans="1:15" x14ac:dyDescent="0.2">
      <c r="A11" t="s">
        <v>1</v>
      </c>
      <c r="B11" t="s">
        <v>26</v>
      </c>
      <c r="C11" s="1">
        <v>2.9710000000000001</v>
      </c>
      <c r="D11" s="1">
        <v>2.5089999999999999</v>
      </c>
      <c r="E11" s="1">
        <v>6</v>
      </c>
      <c r="F11" s="1">
        <v>5</v>
      </c>
      <c r="G11" s="1">
        <v>13</v>
      </c>
      <c r="H11" s="1">
        <v>339</v>
      </c>
      <c r="I11" s="1">
        <f t="shared" si="0"/>
        <v>-0.1555031975765736</v>
      </c>
      <c r="J11" s="1">
        <f t="shared" si="1"/>
        <v>0.46153846153846156</v>
      </c>
      <c r="K11" s="1">
        <f t="shared" si="2"/>
        <v>1.4749262536873156E-2</v>
      </c>
      <c r="O11" t="s">
        <v>10</v>
      </c>
    </row>
    <row r="12" spans="1:15" x14ac:dyDescent="0.2">
      <c r="A12" t="s">
        <v>1</v>
      </c>
      <c r="B12" t="s">
        <v>27</v>
      </c>
      <c r="C12" s="1">
        <v>189.79499999999999</v>
      </c>
      <c r="D12" s="1">
        <v>274.03700000000015</v>
      </c>
      <c r="E12" s="1">
        <v>131</v>
      </c>
      <c r="F12" s="1">
        <v>49</v>
      </c>
      <c r="G12" s="1">
        <v>330</v>
      </c>
      <c r="H12" s="1">
        <v>339</v>
      </c>
      <c r="I12" s="1">
        <f t="shared" si="0"/>
        <v>0.44385784662398997</v>
      </c>
      <c r="J12" s="1">
        <f t="shared" si="1"/>
        <v>0.39696969696969697</v>
      </c>
      <c r="K12" s="1">
        <f t="shared" si="2"/>
        <v>0.14454277286135694</v>
      </c>
      <c r="O12" t="s">
        <v>11</v>
      </c>
    </row>
    <row r="13" spans="1:15" x14ac:dyDescent="0.2">
      <c r="A13" t="s">
        <v>1</v>
      </c>
      <c r="B13" t="s">
        <v>28</v>
      </c>
      <c r="C13" s="1">
        <v>925.69799999999987</v>
      </c>
      <c r="D13" s="1">
        <v>986.86599999999908</v>
      </c>
      <c r="E13" s="1">
        <v>106</v>
      </c>
      <c r="F13" s="1">
        <v>61</v>
      </c>
      <c r="G13" s="1">
        <v>323</v>
      </c>
      <c r="H13" s="1">
        <v>339</v>
      </c>
      <c r="I13" s="1">
        <f t="shared" si="0"/>
        <v>6.6077705688031285E-2</v>
      </c>
      <c r="J13" s="1">
        <f t="shared" si="1"/>
        <v>0.32817337461300311</v>
      </c>
      <c r="K13" s="1">
        <f t="shared" si="2"/>
        <v>0.17994100294985252</v>
      </c>
      <c r="O13" t="s">
        <v>12</v>
      </c>
    </row>
    <row r="14" spans="1:15" x14ac:dyDescent="0.2">
      <c r="A14" t="s">
        <v>1</v>
      </c>
      <c r="B14" t="s">
        <v>29</v>
      </c>
      <c r="C14" s="1">
        <v>3626.6060000000002</v>
      </c>
      <c r="D14" s="1">
        <v>4400.2109976969659</v>
      </c>
      <c r="E14" s="1">
        <v>157</v>
      </c>
      <c r="F14" s="1">
        <v>21</v>
      </c>
      <c r="G14" s="1">
        <v>339</v>
      </c>
      <c r="H14" s="1">
        <v>339</v>
      </c>
      <c r="I14" s="1">
        <f t="shared" si="0"/>
        <v>0.213313769871049</v>
      </c>
      <c r="J14" s="1">
        <f t="shared" si="1"/>
        <v>0.46312684365781709</v>
      </c>
      <c r="K14" s="1">
        <f t="shared" si="2"/>
        <v>6.1946902654867256E-2</v>
      </c>
      <c r="O14" t="s">
        <v>13</v>
      </c>
    </row>
    <row r="15" spans="1:15" x14ac:dyDescent="0.2">
      <c r="A15" t="s">
        <v>2</v>
      </c>
      <c r="B15" t="s">
        <v>17</v>
      </c>
      <c r="C15" s="1">
        <v>195.20799999999997</v>
      </c>
      <c r="D15" s="1">
        <v>218.54900000000001</v>
      </c>
      <c r="E15" s="1">
        <v>13</v>
      </c>
      <c r="F15" s="1">
        <v>3</v>
      </c>
      <c r="G15" s="1">
        <v>33</v>
      </c>
      <c r="H15" s="1">
        <v>33</v>
      </c>
      <c r="I15" s="1">
        <f t="shared" si="0"/>
        <v>0.11956989467644785</v>
      </c>
      <c r="J15" s="1">
        <f t="shared" si="1"/>
        <v>0.39393939393939392</v>
      </c>
      <c r="K15" s="1">
        <f t="shared" si="2"/>
        <v>9.0909090909090912E-2</v>
      </c>
      <c r="O15" t="s">
        <v>14</v>
      </c>
    </row>
    <row r="16" spans="1:15" x14ac:dyDescent="0.2">
      <c r="A16" t="s">
        <v>2</v>
      </c>
      <c r="B16" t="s">
        <v>18</v>
      </c>
      <c r="C16" s="1">
        <v>48.534999999999997</v>
      </c>
      <c r="D16" s="1">
        <v>45.635000000000005</v>
      </c>
      <c r="E16" s="1">
        <v>11</v>
      </c>
      <c r="F16" s="1">
        <v>9</v>
      </c>
      <c r="G16" s="1">
        <v>33</v>
      </c>
      <c r="H16" s="1">
        <v>33</v>
      </c>
      <c r="I16" s="1">
        <f t="shared" si="0"/>
        <v>-5.9750695374471863E-2</v>
      </c>
      <c r="J16" s="1">
        <f t="shared" si="1"/>
        <v>0.33333333333333331</v>
      </c>
      <c r="K16" s="1">
        <f t="shared" si="2"/>
        <v>0.27272727272727271</v>
      </c>
      <c r="O16" t="s">
        <v>15</v>
      </c>
    </row>
    <row r="17" spans="1:11" x14ac:dyDescent="0.2">
      <c r="A17" t="s">
        <v>2</v>
      </c>
      <c r="B17" t="s">
        <v>19</v>
      </c>
      <c r="C17" s="1">
        <v>18.073999999999998</v>
      </c>
      <c r="D17" s="1">
        <v>35.740000000000009</v>
      </c>
      <c r="E17" s="1">
        <v>14</v>
      </c>
      <c r="F17" s="1">
        <v>6</v>
      </c>
      <c r="G17" s="1">
        <v>31</v>
      </c>
      <c r="H17" s="1">
        <v>33</v>
      </c>
      <c r="I17" s="1">
        <f t="shared" si="0"/>
        <v>0.97742613699236536</v>
      </c>
      <c r="J17" s="1">
        <f t="shared" si="1"/>
        <v>0.45161290322580644</v>
      </c>
      <c r="K17" s="1">
        <f t="shared" si="2"/>
        <v>0.18181818181818182</v>
      </c>
    </row>
    <row r="18" spans="1:11" x14ac:dyDescent="0.2">
      <c r="A18" t="s">
        <v>2</v>
      </c>
      <c r="B18" t="s">
        <v>20</v>
      </c>
      <c r="C18" s="1">
        <v>7.0240000000000009</v>
      </c>
      <c r="D18" s="1">
        <v>10.458</v>
      </c>
      <c r="E18" s="1">
        <v>10</v>
      </c>
      <c r="F18" s="1">
        <v>5</v>
      </c>
      <c r="G18" s="1">
        <v>20</v>
      </c>
      <c r="H18" s="1">
        <v>33</v>
      </c>
      <c r="I18" s="1">
        <f t="shared" si="0"/>
        <v>0.48889521640091105</v>
      </c>
      <c r="J18" s="1">
        <f t="shared" si="1"/>
        <v>0.5</v>
      </c>
      <c r="K18" s="1">
        <f t="shared" si="2"/>
        <v>0.15151515151515152</v>
      </c>
    </row>
    <row r="19" spans="1:11" x14ac:dyDescent="0.2">
      <c r="A19" t="s">
        <v>2</v>
      </c>
      <c r="B19" t="s">
        <v>21</v>
      </c>
      <c r="C19" s="1">
        <v>5.3770000000000007</v>
      </c>
      <c r="D19" s="1">
        <v>12.136000000000001</v>
      </c>
      <c r="E19" s="1">
        <v>9</v>
      </c>
      <c r="F19" s="1">
        <v>6</v>
      </c>
      <c r="G19" s="1">
        <v>23</v>
      </c>
      <c r="H19" s="1">
        <v>33</v>
      </c>
      <c r="I19" s="1">
        <f t="shared" si="0"/>
        <v>1.257020643481495</v>
      </c>
      <c r="J19" s="1">
        <f t="shared" si="1"/>
        <v>0.39130434782608697</v>
      </c>
      <c r="K19" s="1">
        <f t="shared" si="2"/>
        <v>0.18181818181818182</v>
      </c>
    </row>
    <row r="20" spans="1:11" x14ac:dyDescent="0.2">
      <c r="A20" t="s">
        <v>2</v>
      </c>
      <c r="B20" t="s">
        <v>22</v>
      </c>
      <c r="C20" s="1">
        <v>61.045999999999985</v>
      </c>
      <c r="D20" s="1">
        <v>77.603999999999999</v>
      </c>
      <c r="E20" s="1">
        <v>15</v>
      </c>
      <c r="F20" s="1">
        <v>4</v>
      </c>
      <c r="G20" s="1">
        <v>33</v>
      </c>
      <c r="H20" s="1">
        <v>33</v>
      </c>
      <c r="I20" s="1">
        <f t="shared" si="0"/>
        <v>0.27123808275726535</v>
      </c>
      <c r="J20" s="1">
        <f t="shared" si="1"/>
        <v>0.45454545454545453</v>
      </c>
      <c r="K20" s="1">
        <f t="shared" si="2"/>
        <v>0.12121212121212122</v>
      </c>
    </row>
    <row r="21" spans="1:11" x14ac:dyDescent="0.2">
      <c r="A21" t="s">
        <v>2</v>
      </c>
      <c r="B21" t="s">
        <v>23</v>
      </c>
      <c r="C21" s="1">
        <v>16.481999999999999</v>
      </c>
      <c r="D21" s="1">
        <v>25.159999999999997</v>
      </c>
      <c r="E21" s="1">
        <v>14</v>
      </c>
      <c r="F21" s="1">
        <v>3</v>
      </c>
      <c r="G21" s="1">
        <v>28</v>
      </c>
      <c r="H21" s="1">
        <v>33</v>
      </c>
      <c r="I21" s="1">
        <f t="shared" si="0"/>
        <v>0.52651377260041232</v>
      </c>
      <c r="J21" s="1">
        <f t="shared" si="1"/>
        <v>0.5</v>
      </c>
      <c r="K21" s="1">
        <f t="shared" si="2"/>
        <v>9.0909090909090912E-2</v>
      </c>
    </row>
    <row r="22" spans="1:11" x14ac:dyDescent="0.2">
      <c r="A22" t="s">
        <v>2</v>
      </c>
      <c r="B22" t="s">
        <v>24</v>
      </c>
      <c r="C22" s="1">
        <v>44.167000000000002</v>
      </c>
      <c r="D22" s="1">
        <v>42.617000000000004</v>
      </c>
      <c r="E22" s="1">
        <v>23</v>
      </c>
      <c r="F22" s="1">
        <v>3</v>
      </c>
      <c r="G22" s="1">
        <v>33</v>
      </c>
      <c r="H22" s="1">
        <v>33</v>
      </c>
      <c r="I22" s="1">
        <f t="shared" si="0"/>
        <v>-3.50940747616999E-2</v>
      </c>
      <c r="J22" s="1">
        <f t="shared" si="1"/>
        <v>0.69696969696969702</v>
      </c>
      <c r="K22" s="1">
        <f t="shared" si="2"/>
        <v>9.0909090909090912E-2</v>
      </c>
    </row>
    <row r="23" spans="1:11" x14ac:dyDescent="0.2">
      <c r="A23" t="s">
        <v>2</v>
      </c>
      <c r="B23" t="s">
        <v>25</v>
      </c>
      <c r="C23" s="1">
        <v>6.375</v>
      </c>
      <c r="D23" s="1">
        <v>3.855</v>
      </c>
      <c r="E23" s="1">
        <v>4</v>
      </c>
      <c r="F23" s="1">
        <v>3</v>
      </c>
      <c r="G23" s="1">
        <v>13</v>
      </c>
      <c r="H23" s="1">
        <v>33</v>
      </c>
      <c r="I23" s="1">
        <f t="shared" si="0"/>
        <v>-0.3952941176470588</v>
      </c>
      <c r="J23" s="1">
        <f t="shared" si="1"/>
        <v>0.30769230769230771</v>
      </c>
      <c r="K23" s="1">
        <f t="shared" si="2"/>
        <v>9.0909090909090912E-2</v>
      </c>
    </row>
    <row r="24" spans="1:11" x14ac:dyDescent="0.2">
      <c r="A24" t="s">
        <v>2</v>
      </c>
      <c r="B24" t="s">
        <v>26</v>
      </c>
      <c r="C24" s="1">
        <v>0.26700000000000002</v>
      </c>
      <c r="D24" s="1">
        <v>0.32200000000000001</v>
      </c>
      <c r="E24" s="1">
        <v>1</v>
      </c>
      <c r="F24" s="1">
        <v>0</v>
      </c>
      <c r="G24" s="1">
        <v>1</v>
      </c>
      <c r="H24" s="1">
        <v>33</v>
      </c>
      <c r="I24" s="1">
        <f t="shared" si="0"/>
        <v>0.20599250936329594</v>
      </c>
      <c r="J24" s="1">
        <f t="shared" si="1"/>
        <v>1</v>
      </c>
      <c r="K24" s="1">
        <f t="shared" si="2"/>
        <v>0</v>
      </c>
    </row>
    <row r="25" spans="1:11" x14ac:dyDescent="0.2">
      <c r="A25" t="s">
        <v>2</v>
      </c>
      <c r="B25" t="s">
        <v>27</v>
      </c>
      <c r="C25" s="1">
        <v>46.59</v>
      </c>
      <c r="D25" s="1">
        <v>51.177</v>
      </c>
      <c r="E25" s="1">
        <v>14</v>
      </c>
      <c r="F25" s="1">
        <v>4</v>
      </c>
      <c r="G25" s="1">
        <v>32</v>
      </c>
      <c r="H25" s="1">
        <v>33</v>
      </c>
      <c r="I25" s="1">
        <f t="shared" si="0"/>
        <v>9.8454603992272904E-2</v>
      </c>
      <c r="J25" s="1">
        <f t="shared" si="1"/>
        <v>0.4375</v>
      </c>
      <c r="K25" s="1">
        <f t="shared" si="2"/>
        <v>0.12121212121212122</v>
      </c>
    </row>
    <row r="26" spans="1:11" x14ac:dyDescent="0.2">
      <c r="A26" t="s">
        <v>2</v>
      </c>
      <c r="B26" t="s">
        <v>28</v>
      </c>
      <c r="C26" s="1">
        <v>228.80700000000004</v>
      </c>
      <c r="D26" s="1">
        <v>216.70199999999997</v>
      </c>
      <c r="E26" s="1">
        <v>5</v>
      </c>
      <c r="F26" s="1">
        <v>9</v>
      </c>
      <c r="G26" s="1">
        <v>32</v>
      </c>
      <c r="H26" s="1">
        <v>33</v>
      </c>
      <c r="I26" s="1">
        <f t="shared" si="0"/>
        <v>-5.2904849939031884E-2</v>
      </c>
      <c r="J26" s="1">
        <f t="shared" si="1"/>
        <v>0.15625</v>
      </c>
      <c r="K26" s="1">
        <f t="shared" si="2"/>
        <v>0.27272727272727271</v>
      </c>
    </row>
    <row r="27" spans="1:11" x14ac:dyDescent="0.2">
      <c r="A27" t="s">
        <v>2</v>
      </c>
      <c r="B27" t="s">
        <v>29</v>
      </c>
      <c r="C27" s="1">
        <v>682.49099999999999</v>
      </c>
      <c r="D27" s="1">
        <v>739.95499706268311</v>
      </c>
      <c r="E27" s="1">
        <v>11</v>
      </c>
      <c r="F27" s="1">
        <v>2</v>
      </c>
      <c r="G27" s="1">
        <v>33</v>
      </c>
      <c r="H27" s="1">
        <v>33</v>
      </c>
      <c r="I27" s="1">
        <f t="shared" si="0"/>
        <v>8.4197442988527493E-2</v>
      </c>
      <c r="J27" s="1">
        <f t="shared" si="1"/>
        <v>0.33333333333333331</v>
      </c>
      <c r="K27" s="1">
        <f t="shared" si="2"/>
        <v>6.0606060606060608E-2</v>
      </c>
    </row>
    <row r="28" spans="1:11" x14ac:dyDescent="0.2">
      <c r="A28" t="s">
        <v>3</v>
      </c>
      <c r="B28" t="s">
        <v>17</v>
      </c>
      <c r="C28" s="1">
        <v>279.536</v>
      </c>
      <c r="D28" s="1">
        <v>384.54699999999997</v>
      </c>
      <c r="E28" s="1">
        <v>24</v>
      </c>
      <c r="F28" s="1">
        <v>1</v>
      </c>
      <c r="G28" s="1">
        <v>36</v>
      </c>
      <c r="H28" s="1">
        <v>36</v>
      </c>
      <c r="I28" s="1">
        <f t="shared" si="0"/>
        <v>0.37566181100108742</v>
      </c>
      <c r="J28" s="1">
        <f t="shared" si="1"/>
        <v>0.66666666666666663</v>
      </c>
      <c r="K28" s="1">
        <f t="shared" si="2"/>
        <v>2.7777777777777776E-2</v>
      </c>
    </row>
    <row r="29" spans="1:11" x14ac:dyDescent="0.2">
      <c r="A29" t="s">
        <v>3</v>
      </c>
      <c r="B29" t="s">
        <v>18</v>
      </c>
      <c r="C29" s="1">
        <v>69.381</v>
      </c>
      <c r="D29" s="1">
        <v>68.597000000000008</v>
      </c>
      <c r="E29" s="1">
        <v>10</v>
      </c>
      <c r="F29" s="1">
        <v>6</v>
      </c>
      <c r="G29" s="1">
        <v>36</v>
      </c>
      <c r="H29" s="1">
        <v>36</v>
      </c>
      <c r="I29" s="1">
        <f t="shared" si="0"/>
        <v>-1.129992361021015E-2</v>
      </c>
      <c r="J29" s="1">
        <f t="shared" si="1"/>
        <v>0.27777777777777779</v>
      </c>
      <c r="K29" s="1">
        <f t="shared" si="2"/>
        <v>0.16666666666666666</v>
      </c>
    </row>
    <row r="30" spans="1:11" x14ac:dyDescent="0.2">
      <c r="A30" t="s">
        <v>3</v>
      </c>
      <c r="B30" t="s">
        <v>19</v>
      </c>
      <c r="C30" s="1">
        <v>24.965999999999994</v>
      </c>
      <c r="D30" s="1">
        <v>36.22</v>
      </c>
      <c r="E30" s="1">
        <v>17</v>
      </c>
      <c r="F30" s="1">
        <v>7</v>
      </c>
      <c r="G30" s="1">
        <v>31</v>
      </c>
      <c r="H30" s="1">
        <v>36</v>
      </c>
      <c r="I30" s="1">
        <f t="shared" si="0"/>
        <v>0.45077305134983603</v>
      </c>
      <c r="J30" s="1">
        <f t="shared" si="1"/>
        <v>0.54838709677419351</v>
      </c>
      <c r="K30" s="1">
        <f t="shared" si="2"/>
        <v>0.19444444444444445</v>
      </c>
    </row>
    <row r="31" spans="1:11" x14ac:dyDescent="0.2">
      <c r="A31" t="s">
        <v>3</v>
      </c>
      <c r="B31" t="s">
        <v>20</v>
      </c>
      <c r="C31" s="1">
        <v>6.1669999999999998</v>
      </c>
      <c r="D31" s="1">
        <v>7.5419999999999998</v>
      </c>
      <c r="E31" s="1">
        <v>12</v>
      </c>
      <c r="F31" s="1">
        <v>4</v>
      </c>
      <c r="G31" s="1">
        <v>22</v>
      </c>
      <c r="H31" s="1">
        <v>36</v>
      </c>
      <c r="I31" s="1">
        <f t="shared" si="0"/>
        <v>0.22296092103129572</v>
      </c>
      <c r="J31" s="1">
        <f t="shared" si="1"/>
        <v>0.54545454545454541</v>
      </c>
      <c r="K31" s="1">
        <f t="shared" si="2"/>
        <v>0.1111111111111111</v>
      </c>
    </row>
    <row r="32" spans="1:11" x14ac:dyDescent="0.2">
      <c r="A32" t="s">
        <v>3</v>
      </c>
      <c r="B32" t="s">
        <v>21</v>
      </c>
      <c r="C32" s="1">
        <v>4.4179999999999993</v>
      </c>
      <c r="D32" s="1">
        <v>50.23</v>
      </c>
      <c r="E32" s="1">
        <v>22</v>
      </c>
      <c r="F32" s="1">
        <v>1</v>
      </c>
      <c r="G32" s="1">
        <v>26</v>
      </c>
      <c r="H32" s="1">
        <v>36</v>
      </c>
      <c r="I32" s="1">
        <f t="shared" si="0"/>
        <v>10.369397917609779</v>
      </c>
      <c r="J32" s="1">
        <f t="shared" si="1"/>
        <v>0.84615384615384615</v>
      </c>
      <c r="K32" s="1">
        <f t="shared" si="2"/>
        <v>2.7777777777777776E-2</v>
      </c>
    </row>
    <row r="33" spans="1:11" x14ac:dyDescent="0.2">
      <c r="A33" t="s">
        <v>3</v>
      </c>
      <c r="B33" t="s">
        <v>22</v>
      </c>
      <c r="C33" s="1">
        <v>33.882000000000005</v>
      </c>
      <c r="D33" s="1">
        <v>35.867000000000004</v>
      </c>
      <c r="E33" s="1">
        <v>12</v>
      </c>
      <c r="F33" s="1">
        <v>5</v>
      </c>
      <c r="G33" s="1">
        <v>34</v>
      </c>
      <c r="H33" s="1">
        <v>36</v>
      </c>
      <c r="I33" s="1">
        <f t="shared" si="0"/>
        <v>5.8585679711941507E-2</v>
      </c>
      <c r="J33" s="1">
        <f t="shared" si="1"/>
        <v>0.35294117647058826</v>
      </c>
      <c r="K33" s="1">
        <f t="shared" si="2"/>
        <v>0.1388888888888889</v>
      </c>
    </row>
    <row r="34" spans="1:11" x14ac:dyDescent="0.2">
      <c r="A34" t="s">
        <v>3</v>
      </c>
      <c r="B34" t="s">
        <v>23</v>
      </c>
      <c r="C34" s="1">
        <v>33.080999999999989</v>
      </c>
      <c r="D34" s="1">
        <v>46.350999999999999</v>
      </c>
      <c r="E34" s="1">
        <v>19</v>
      </c>
      <c r="F34" s="1">
        <v>2</v>
      </c>
      <c r="G34" s="1">
        <v>29</v>
      </c>
      <c r="H34" s="1">
        <v>36</v>
      </c>
      <c r="I34" s="1">
        <f t="shared" si="0"/>
        <v>0.40113660409298424</v>
      </c>
      <c r="J34" s="1">
        <f t="shared" si="1"/>
        <v>0.65517241379310343</v>
      </c>
      <c r="K34" s="1">
        <f t="shared" si="2"/>
        <v>5.5555555555555552E-2</v>
      </c>
    </row>
    <row r="35" spans="1:11" x14ac:dyDescent="0.2">
      <c r="A35" t="s">
        <v>3</v>
      </c>
      <c r="B35" t="s">
        <v>24</v>
      </c>
      <c r="C35" s="1">
        <v>43.247999999999998</v>
      </c>
      <c r="D35" s="1">
        <v>53.222999999999999</v>
      </c>
      <c r="E35" s="1">
        <v>17</v>
      </c>
      <c r="F35" s="1">
        <v>6</v>
      </c>
      <c r="G35" s="1">
        <v>36</v>
      </c>
      <c r="H35" s="1">
        <v>36</v>
      </c>
      <c r="I35" s="1">
        <f t="shared" si="0"/>
        <v>0.23064650388457264</v>
      </c>
      <c r="J35" s="1">
        <f t="shared" si="1"/>
        <v>0.47222222222222221</v>
      </c>
      <c r="K35" s="1">
        <f t="shared" si="2"/>
        <v>0.16666666666666666</v>
      </c>
    </row>
    <row r="36" spans="1:11" x14ac:dyDescent="0.2">
      <c r="A36" t="s">
        <v>3</v>
      </c>
      <c r="B36" t="s">
        <v>25</v>
      </c>
      <c r="C36" s="1">
        <v>3.5999999999999997E-2</v>
      </c>
      <c r="D36" s="1">
        <v>0.53900000000000003</v>
      </c>
      <c r="E36" s="1">
        <v>5</v>
      </c>
      <c r="F36" s="1">
        <v>0</v>
      </c>
      <c r="G36" s="1">
        <v>5</v>
      </c>
      <c r="H36" s="1">
        <v>36</v>
      </c>
      <c r="I36" s="1">
        <f t="shared" si="0"/>
        <v>13.972222222222225</v>
      </c>
      <c r="J36" s="1">
        <f t="shared" si="1"/>
        <v>1</v>
      </c>
      <c r="K36" s="1">
        <f t="shared" si="2"/>
        <v>0</v>
      </c>
    </row>
    <row r="37" spans="1:11" x14ac:dyDescent="0.2">
      <c r="A37" t="s">
        <v>3</v>
      </c>
      <c r="B37" t="s">
        <v>26</v>
      </c>
      <c r="C37" s="1">
        <v>0</v>
      </c>
      <c r="D37" s="1">
        <v>0</v>
      </c>
      <c r="E37" s="1">
        <v>0</v>
      </c>
      <c r="F37" s="1">
        <v>0</v>
      </c>
      <c r="G37" s="1">
        <v>0</v>
      </c>
      <c r="H37" s="1">
        <v>36</v>
      </c>
      <c r="I37" s="1" t="e">
        <f t="shared" si="0"/>
        <v>#DIV/0!</v>
      </c>
      <c r="J37" s="1" t="e">
        <f t="shared" si="1"/>
        <v>#DIV/0!</v>
      </c>
      <c r="K37" s="1">
        <f t="shared" si="2"/>
        <v>0</v>
      </c>
    </row>
    <row r="38" spans="1:11" x14ac:dyDescent="0.2">
      <c r="A38" t="s">
        <v>3</v>
      </c>
      <c r="B38" t="s">
        <v>27</v>
      </c>
      <c r="C38" s="1">
        <v>39.025999999999996</v>
      </c>
      <c r="D38" s="1">
        <v>84.784000000000006</v>
      </c>
      <c r="E38" s="1">
        <v>20</v>
      </c>
      <c r="F38" s="1">
        <v>4</v>
      </c>
      <c r="G38" s="1">
        <v>35</v>
      </c>
      <c r="H38" s="1">
        <v>36</v>
      </c>
      <c r="I38" s="1">
        <f t="shared" si="0"/>
        <v>1.1725003843591457</v>
      </c>
      <c r="J38" s="1">
        <f t="shared" si="1"/>
        <v>0.5714285714285714</v>
      </c>
      <c r="K38" s="1">
        <f t="shared" si="2"/>
        <v>0.1111111111111111</v>
      </c>
    </row>
    <row r="39" spans="1:11" x14ac:dyDescent="0.2">
      <c r="A39" t="s">
        <v>3</v>
      </c>
      <c r="B39" t="s">
        <v>28</v>
      </c>
      <c r="C39" s="1">
        <v>224.05999999999997</v>
      </c>
      <c r="D39" s="1">
        <v>241.99299999999997</v>
      </c>
      <c r="E39" s="1">
        <v>13</v>
      </c>
      <c r="F39" s="1">
        <v>6</v>
      </c>
      <c r="G39" s="1">
        <v>36</v>
      </c>
      <c r="H39" s="1">
        <v>36</v>
      </c>
      <c r="I39" s="1">
        <f t="shared" si="0"/>
        <v>8.0036597339998128E-2</v>
      </c>
      <c r="J39" s="1">
        <f t="shared" si="1"/>
        <v>0.3611111111111111</v>
      </c>
      <c r="K39" s="1">
        <f t="shared" si="2"/>
        <v>0.16666666666666666</v>
      </c>
    </row>
    <row r="40" spans="1:11" x14ac:dyDescent="0.2">
      <c r="A40" t="s">
        <v>3</v>
      </c>
      <c r="B40" t="s">
        <v>29</v>
      </c>
      <c r="C40" s="1">
        <v>757.80100000000027</v>
      </c>
      <c r="D40" s="1">
        <v>1009.8930025100708</v>
      </c>
      <c r="E40" s="1">
        <v>25</v>
      </c>
      <c r="F40" s="1">
        <v>1</v>
      </c>
      <c r="G40" s="1">
        <v>36</v>
      </c>
      <c r="H40" s="1">
        <v>36</v>
      </c>
      <c r="I40" s="1">
        <f t="shared" si="0"/>
        <v>0.33266253608806329</v>
      </c>
      <c r="J40" s="1">
        <f t="shared" si="1"/>
        <v>0.69444444444444442</v>
      </c>
      <c r="K40" s="1">
        <f t="shared" si="2"/>
        <v>2.7777777777777776E-2</v>
      </c>
    </row>
    <row r="41" spans="1:11" x14ac:dyDescent="0.2">
      <c r="A41" t="s">
        <v>4</v>
      </c>
      <c r="B41" t="s">
        <v>17</v>
      </c>
      <c r="C41" s="1">
        <v>660.15800000000002</v>
      </c>
      <c r="D41" s="1">
        <v>691.35199999999998</v>
      </c>
      <c r="E41" s="1">
        <v>7</v>
      </c>
      <c r="F41" s="1">
        <v>5</v>
      </c>
      <c r="G41" s="1">
        <v>25</v>
      </c>
      <c r="H41" s="1">
        <v>25</v>
      </c>
      <c r="I41" s="1">
        <f t="shared" si="0"/>
        <v>4.7252324443542326E-2</v>
      </c>
      <c r="J41" s="1">
        <f t="shared" si="1"/>
        <v>0.28000000000000003</v>
      </c>
      <c r="K41" s="1">
        <f t="shared" si="2"/>
        <v>0.2</v>
      </c>
    </row>
    <row r="42" spans="1:11" x14ac:dyDescent="0.2">
      <c r="A42" t="s">
        <v>4</v>
      </c>
      <c r="B42" t="s">
        <v>18</v>
      </c>
      <c r="C42" s="1">
        <v>110.276</v>
      </c>
      <c r="D42" s="1">
        <v>110.18899999999998</v>
      </c>
      <c r="E42" s="1">
        <v>6</v>
      </c>
      <c r="F42" s="1">
        <v>3</v>
      </c>
      <c r="G42" s="1">
        <v>25</v>
      </c>
      <c r="H42" s="1">
        <v>25</v>
      </c>
      <c r="I42" s="1">
        <f t="shared" si="0"/>
        <v>-7.8892959483489733E-4</v>
      </c>
      <c r="J42" s="1">
        <f t="shared" si="1"/>
        <v>0.24</v>
      </c>
      <c r="K42" s="1">
        <f t="shared" si="2"/>
        <v>0.12</v>
      </c>
    </row>
    <row r="43" spans="1:11" x14ac:dyDescent="0.2">
      <c r="A43" t="s">
        <v>4</v>
      </c>
      <c r="B43" t="s">
        <v>19</v>
      </c>
      <c r="C43" s="1">
        <v>63.878</v>
      </c>
      <c r="D43" s="1">
        <v>108.21599999999999</v>
      </c>
      <c r="E43" s="1">
        <v>14</v>
      </c>
      <c r="F43" s="1">
        <v>4</v>
      </c>
      <c r="G43" s="1">
        <v>23</v>
      </c>
      <c r="H43" s="1">
        <v>25</v>
      </c>
      <c r="I43" s="1">
        <f t="shared" si="0"/>
        <v>0.69410438648674022</v>
      </c>
      <c r="J43" s="1">
        <f t="shared" si="1"/>
        <v>0.60869565217391308</v>
      </c>
      <c r="K43" s="1">
        <f t="shared" si="2"/>
        <v>0.16</v>
      </c>
    </row>
    <row r="44" spans="1:11" x14ac:dyDescent="0.2">
      <c r="A44" t="s">
        <v>4</v>
      </c>
      <c r="B44" t="s">
        <v>20</v>
      </c>
      <c r="C44" s="1">
        <v>28.955000000000002</v>
      </c>
      <c r="D44" s="1">
        <v>30.599999999999994</v>
      </c>
      <c r="E44" s="1">
        <v>5</v>
      </c>
      <c r="F44" s="1">
        <v>5</v>
      </c>
      <c r="G44" s="1">
        <v>20</v>
      </c>
      <c r="H44" s="1">
        <v>25</v>
      </c>
      <c r="I44" s="1">
        <f t="shared" si="0"/>
        <v>5.6812294940424612E-2</v>
      </c>
      <c r="J44" s="1">
        <f t="shared" si="1"/>
        <v>0.25</v>
      </c>
      <c r="K44" s="1">
        <f t="shared" si="2"/>
        <v>0.2</v>
      </c>
    </row>
    <row r="45" spans="1:11" x14ac:dyDescent="0.2">
      <c r="A45" t="s">
        <v>4</v>
      </c>
      <c r="B45" t="s">
        <v>21</v>
      </c>
      <c r="C45" s="1">
        <v>4.125</v>
      </c>
      <c r="D45" s="1">
        <v>5.4420000000000002</v>
      </c>
      <c r="E45" s="1">
        <v>4</v>
      </c>
      <c r="F45" s="1">
        <v>2</v>
      </c>
      <c r="G45" s="1">
        <v>15</v>
      </c>
      <c r="H45" s="1">
        <v>25</v>
      </c>
      <c r="I45" s="1">
        <f t="shared" si="0"/>
        <v>0.31927272727272737</v>
      </c>
      <c r="J45" s="1">
        <f t="shared" si="1"/>
        <v>0.26666666666666666</v>
      </c>
      <c r="K45" s="1">
        <f t="shared" si="2"/>
        <v>0.08</v>
      </c>
    </row>
    <row r="46" spans="1:11" x14ac:dyDescent="0.2">
      <c r="A46" t="s">
        <v>4</v>
      </c>
      <c r="B46" t="s">
        <v>22</v>
      </c>
      <c r="C46" s="1">
        <v>5.206999999999999</v>
      </c>
      <c r="D46" s="1">
        <v>5.1779999999999999</v>
      </c>
      <c r="E46" s="1">
        <v>1</v>
      </c>
      <c r="F46" s="1">
        <v>1</v>
      </c>
      <c r="G46" s="1">
        <v>7</v>
      </c>
      <c r="H46" s="1">
        <v>25</v>
      </c>
      <c r="I46" s="1">
        <f t="shared" si="0"/>
        <v>-5.5694257729976826E-3</v>
      </c>
      <c r="J46" s="1">
        <f t="shared" si="1"/>
        <v>0.14285714285714285</v>
      </c>
      <c r="K46" s="1">
        <f t="shared" si="2"/>
        <v>0.04</v>
      </c>
    </row>
    <row r="47" spans="1:11" x14ac:dyDescent="0.2">
      <c r="A47" t="s">
        <v>4</v>
      </c>
      <c r="B47" t="s">
        <v>23</v>
      </c>
      <c r="C47" s="1">
        <v>4.9779999999999998</v>
      </c>
      <c r="D47" s="1">
        <v>5.21</v>
      </c>
      <c r="E47" s="1">
        <v>9</v>
      </c>
      <c r="F47" s="1">
        <v>3</v>
      </c>
      <c r="G47" s="1">
        <v>17</v>
      </c>
      <c r="H47" s="1">
        <v>25</v>
      </c>
      <c r="I47" s="1">
        <f t="shared" si="0"/>
        <v>4.6605062274005737E-2</v>
      </c>
      <c r="J47" s="1">
        <f t="shared" si="1"/>
        <v>0.52941176470588236</v>
      </c>
      <c r="K47" s="1">
        <f t="shared" si="2"/>
        <v>0.12</v>
      </c>
    </row>
    <row r="48" spans="1:11" x14ac:dyDescent="0.2">
      <c r="A48" t="s">
        <v>4</v>
      </c>
      <c r="B48" t="s">
        <v>24</v>
      </c>
      <c r="C48" s="1">
        <v>51.701999999999998</v>
      </c>
      <c r="D48" s="1">
        <v>47.767000000000003</v>
      </c>
      <c r="E48" s="1">
        <v>5</v>
      </c>
      <c r="F48" s="1">
        <v>5</v>
      </c>
      <c r="G48" s="1">
        <v>25</v>
      </c>
      <c r="H48" s="1">
        <v>25</v>
      </c>
      <c r="I48" s="1">
        <f t="shared" si="0"/>
        <v>-7.6109241421995155E-2</v>
      </c>
      <c r="J48" s="1">
        <f t="shared" si="1"/>
        <v>0.2</v>
      </c>
      <c r="K48" s="1">
        <f t="shared" si="2"/>
        <v>0.2</v>
      </c>
    </row>
    <row r="49" spans="1:11" x14ac:dyDescent="0.2">
      <c r="A49" t="s">
        <v>4</v>
      </c>
      <c r="B49" t="s">
        <v>25</v>
      </c>
      <c r="C49" s="1">
        <v>1.4289999999999998</v>
      </c>
      <c r="D49" s="1">
        <v>1.347</v>
      </c>
      <c r="E49" s="1">
        <v>4</v>
      </c>
      <c r="F49" s="1">
        <v>2</v>
      </c>
      <c r="G49" s="1">
        <v>7</v>
      </c>
      <c r="H49" s="1">
        <v>25</v>
      </c>
      <c r="I49" s="1">
        <f t="shared" si="0"/>
        <v>-5.7382785164450612E-2</v>
      </c>
      <c r="J49" s="1">
        <f t="shared" si="1"/>
        <v>0.5714285714285714</v>
      </c>
      <c r="K49" s="1">
        <f t="shared" si="2"/>
        <v>0.08</v>
      </c>
    </row>
    <row r="50" spans="1:11" x14ac:dyDescent="0.2">
      <c r="A50" t="s">
        <v>4</v>
      </c>
      <c r="B50" t="s">
        <v>26</v>
      </c>
      <c r="C50" s="1">
        <v>2.2610000000000001</v>
      </c>
      <c r="D50" s="1">
        <v>1.6479999999999999</v>
      </c>
      <c r="E50" s="1">
        <v>3</v>
      </c>
      <c r="F50" s="1">
        <v>4</v>
      </c>
      <c r="G50" s="1">
        <v>9</v>
      </c>
      <c r="H50" s="1">
        <v>25</v>
      </c>
      <c r="I50" s="1">
        <f t="shared" si="0"/>
        <v>-0.27111897390535167</v>
      </c>
      <c r="J50" s="1">
        <f t="shared" si="1"/>
        <v>0.33333333333333331</v>
      </c>
      <c r="K50" s="1">
        <f t="shared" si="2"/>
        <v>0.16</v>
      </c>
    </row>
    <row r="51" spans="1:11" x14ac:dyDescent="0.2">
      <c r="A51" t="s">
        <v>4</v>
      </c>
      <c r="B51" t="s">
        <v>27</v>
      </c>
      <c r="C51" s="1">
        <v>38.053000000000004</v>
      </c>
      <c r="D51" s="1">
        <v>43.572000000000003</v>
      </c>
      <c r="E51" s="1">
        <v>11</v>
      </c>
      <c r="F51" s="1">
        <v>4</v>
      </c>
      <c r="G51" s="1">
        <v>25</v>
      </c>
      <c r="H51" s="1">
        <v>25</v>
      </c>
      <c r="I51" s="1">
        <f t="shared" si="0"/>
        <v>0.1450345570651459</v>
      </c>
      <c r="J51" s="1">
        <f t="shared" si="1"/>
        <v>0.44</v>
      </c>
      <c r="K51" s="1">
        <f t="shared" si="2"/>
        <v>0.16</v>
      </c>
    </row>
    <row r="52" spans="1:11" x14ac:dyDescent="0.2">
      <c r="A52" t="s">
        <v>4</v>
      </c>
      <c r="B52" t="s">
        <v>28</v>
      </c>
      <c r="C52" s="1">
        <v>243.13400000000001</v>
      </c>
      <c r="D52" s="1">
        <v>288.05699999999996</v>
      </c>
      <c r="E52" s="1">
        <v>7</v>
      </c>
      <c r="F52" s="1">
        <v>6</v>
      </c>
      <c r="G52" s="1">
        <v>25</v>
      </c>
      <c r="H52" s="1">
        <v>25</v>
      </c>
      <c r="I52" s="1">
        <f t="shared" si="0"/>
        <v>0.1847664250989165</v>
      </c>
      <c r="J52" s="1">
        <f t="shared" si="1"/>
        <v>0.28000000000000003</v>
      </c>
      <c r="K52" s="1">
        <f t="shared" si="2"/>
        <v>0.24</v>
      </c>
    </row>
    <row r="53" spans="1:11" x14ac:dyDescent="0.2">
      <c r="A53" t="s">
        <v>4</v>
      </c>
      <c r="B53" t="s">
        <v>29</v>
      </c>
      <c r="C53" s="1">
        <v>1214.1560000000002</v>
      </c>
      <c r="D53" s="1">
        <v>1338.5779933929443</v>
      </c>
      <c r="E53" s="1">
        <v>8</v>
      </c>
      <c r="F53" s="1">
        <v>2</v>
      </c>
      <c r="G53" s="1">
        <v>25</v>
      </c>
      <c r="H53" s="1">
        <v>25</v>
      </c>
      <c r="I53" s="1">
        <f t="shared" si="0"/>
        <v>0.10247611789007682</v>
      </c>
      <c r="J53" s="1">
        <f t="shared" si="1"/>
        <v>0.32</v>
      </c>
      <c r="K53" s="1">
        <f t="shared" si="2"/>
        <v>0.08</v>
      </c>
    </row>
    <row r="54" spans="1:11" x14ac:dyDescent="0.2">
      <c r="A54" t="s">
        <v>5</v>
      </c>
      <c r="B54" t="s">
        <v>17</v>
      </c>
      <c r="C54" s="1">
        <v>0.95399999999999996</v>
      </c>
      <c r="D54" s="1">
        <v>0.74399999999999999</v>
      </c>
      <c r="E54" s="1">
        <v>2</v>
      </c>
      <c r="F54" s="1">
        <v>1</v>
      </c>
      <c r="G54" s="1">
        <v>9</v>
      </c>
      <c r="H54" s="1">
        <v>188</v>
      </c>
      <c r="I54" s="1">
        <f t="shared" si="0"/>
        <v>-0.22012578616352196</v>
      </c>
      <c r="J54" s="1">
        <f t="shared" si="1"/>
        <v>0.22222222222222221</v>
      </c>
      <c r="K54" s="1">
        <f t="shared" si="2"/>
        <v>5.3191489361702126E-3</v>
      </c>
    </row>
    <row r="55" spans="1:11" x14ac:dyDescent="0.2">
      <c r="A55" t="s">
        <v>5</v>
      </c>
      <c r="B55" t="s">
        <v>18</v>
      </c>
      <c r="C55" s="1">
        <v>0</v>
      </c>
      <c r="D55" s="1">
        <v>0</v>
      </c>
      <c r="E55" s="1">
        <v>0</v>
      </c>
      <c r="F55" s="1">
        <v>0</v>
      </c>
      <c r="G55" s="1">
        <v>0</v>
      </c>
      <c r="H55" s="1">
        <v>188</v>
      </c>
      <c r="I55" s="1" t="e">
        <f t="shared" si="0"/>
        <v>#DIV/0!</v>
      </c>
      <c r="J55" s="1" t="e">
        <f t="shared" si="1"/>
        <v>#DIV/0!</v>
      </c>
      <c r="K55" s="1">
        <f t="shared" si="2"/>
        <v>0</v>
      </c>
    </row>
    <row r="56" spans="1:11" x14ac:dyDescent="0.2">
      <c r="A56" t="s">
        <v>5</v>
      </c>
      <c r="B56" t="s">
        <v>19</v>
      </c>
      <c r="C56" s="1">
        <v>0</v>
      </c>
      <c r="D56" s="1">
        <v>0</v>
      </c>
      <c r="E56" s="1">
        <v>0</v>
      </c>
      <c r="F56" s="1">
        <v>0</v>
      </c>
      <c r="G56" s="1">
        <v>0</v>
      </c>
      <c r="H56" s="1">
        <v>188</v>
      </c>
      <c r="I56" s="1" t="e">
        <f t="shared" si="0"/>
        <v>#DIV/0!</v>
      </c>
      <c r="J56" s="1" t="e">
        <f t="shared" si="1"/>
        <v>#DIV/0!</v>
      </c>
      <c r="K56" s="1">
        <f t="shared" si="2"/>
        <v>0</v>
      </c>
    </row>
    <row r="57" spans="1:11" x14ac:dyDescent="0.2">
      <c r="A57" t="s">
        <v>5</v>
      </c>
      <c r="B57" t="s">
        <v>20</v>
      </c>
      <c r="C57" s="1">
        <v>0.34900000000000003</v>
      </c>
      <c r="D57" s="1">
        <v>0.48500000000000004</v>
      </c>
      <c r="E57" s="1">
        <v>9</v>
      </c>
      <c r="F57" s="1">
        <v>0</v>
      </c>
      <c r="G57" s="1">
        <v>17</v>
      </c>
      <c r="H57" s="1">
        <v>188</v>
      </c>
      <c r="I57" s="1">
        <f t="shared" si="0"/>
        <v>0.38968481375358155</v>
      </c>
      <c r="J57" s="1">
        <f t="shared" si="1"/>
        <v>0.52941176470588236</v>
      </c>
      <c r="K57" s="1">
        <f t="shared" si="2"/>
        <v>0</v>
      </c>
    </row>
    <row r="58" spans="1:11" x14ac:dyDescent="0.2">
      <c r="A58" t="s">
        <v>5</v>
      </c>
      <c r="B58" t="s">
        <v>21</v>
      </c>
      <c r="C58" s="1">
        <v>1.3420000000000001</v>
      </c>
      <c r="D58" s="1">
        <v>1.3410000000000002</v>
      </c>
      <c r="E58" s="1">
        <v>8</v>
      </c>
      <c r="F58" s="1">
        <v>4</v>
      </c>
      <c r="G58" s="1">
        <v>19</v>
      </c>
      <c r="H58" s="1">
        <v>188</v>
      </c>
      <c r="I58" s="1">
        <f t="shared" si="0"/>
        <v>-7.4515648286133107E-4</v>
      </c>
      <c r="J58" s="1">
        <f t="shared" si="1"/>
        <v>0.42105263157894735</v>
      </c>
      <c r="K58" s="1">
        <f t="shared" si="2"/>
        <v>2.1276595744680851E-2</v>
      </c>
    </row>
    <row r="59" spans="1:11" x14ac:dyDescent="0.2">
      <c r="A59" t="s">
        <v>5</v>
      </c>
      <c r="B59" t="s">
        <v>22</v>
      </c>
      <c r="C59" s="1">
        <v>39.413000000000011</v>
      </c>
      <c r="D59" s="1">
        <v>42.262000000000008</v>
      </c>
      <c r="E59" s="1">
        <v>64</v>
      </c>
      <c r="F59" s="1">
        <v>21</v>
      </c>
      <c r="G59" s="1">
        <v>180</v>
      </c>
      <c r="H59" s="1">
        <v>188</v>
      </c>
      <c r="I59" s="1">
        <f t="shared" si="0"/>
        <v>7.2285794027351358E-2</v>
      </c>
      <c r="J59" s="1">
        <f t="shared" si="1"/>
        <v>0.35555555555555557</v>
      </c>
      <c r="K59" s="1">
        <f t="shared" si="2"/>
        <v>0.11170212765957446</v>
      </c>
    </row>
    <row r="60" spans="1:11" x14ac:dyDescent="0.2">
      <c r="A60" t="s">
        <v>5</v>
      </c>
      <c r="B60" t="s">
        <v>23</v>
      </c>
      <c r="C60" s="1">
        <v>43.674999999999997</v>
      </c>
      <c r="D60" s="1">
        <v>75.98899999999999</v>
      </c>
      <c r="E60" s="1">
        <v>75</v>
      </c>
      <c r="F60" s="1">
        <v>16</v>
      </c>
      <c r="G60" s="1">
        <v>146</v>
      </c>
      <c r="H60" s="1">
        <v>188</v>
      </c>
      <c r="I60" s="1">
        <f t="shared" si="0"/>
        <v>0.73987406983400095</v>
      </c>
      <c r="J60" s="1">
        <f t="shared" si="1"/>
        <v>0.51369863013698636</v>
      </c>
      <c r="K60" s="1">
        <f t="shared" si="2"/>
        <v>8.5106382978723402E-2</v>
      </c>
    </row>
    <row r="61" spans="1:11" x14ac:dyDescent="0.2">
      <c r="A61" t="s">
        <v>5</v>
      </c>
      <c r="B61" t="s">
        <v>24</v>
      </c>
      <c r="C61" s="1">
        <v>19.163999999999991</v>
      </c>
      <c r="D61" s="1">
        <v>23.187000000000001</v>
      </c>
      <c r="E61" s="1">
        <v>55</v>
      </c>
      <c r="F61" s="1">
        <v>20</v>
      </c>
      <c r="G61" s="1">
        <v>146</v>
      </c>
      <c r="H61" s="1">
        <v>188</v>
      </c>
      <c r="I61" s="1">
        <f t="shared" si="0"/>
        <v>0.20992485911083336</v>
      </c>
      <c r="J61" s="1">
        <f t="shared" si="1"/>
        <v>0.37671232876712329</v>
      </c>
      <c r="K61" s="1">
        <f t="shared" si="2"/>
        <v>0.10638297872340426</v>
      </c>
    </row>
    <row r="62" spans="1:11" x14ac:dyDescent="0.2">
      <c r="A62" t="s">
        <v>5</v>
      </c>
      <c r="B62" t="s">
        <v>25</v>
      </c>
      <c r="C62" s="1">
        <v>1.5249999999999997</v>
      </c>
      <c r="D62" s="1">
        <v>2.0289999999999995</v>
      </c>
      <c r="E62" s="1">
        <v>10</v>
      </c>
      <c r="F62" s="1">
        <v>10</v>
      </c>
      <c r="G62" s="1">
        <v>41</v>
      </c>
      <c r="H62" s="1">
        <v>188</v>
      </c>
      <c r="I62" s="1">
        <f t="shared" si="0"/>
        <v>0.33049180327868855</v>
      </c>
      <c r="J62" s="1">
        <f t="shared" si="1"/>
        <v>0.24390243902439024</v>
      </c>
      <c r="K62" s="1">
        <f t="shared" si="2"/>
        <v>5.3191489361702128E-2</v>
      </c>
    </row>
    <row r="63" spans="1:11" x14ac:dyDescent="0.2">
      <c r="A63" t="s">
        <v>5</v>
      </c>
      <c r="B63" t="s">
        <v>26</v>
      </c>
      <c r="C63" s="1">
        <v>0</v>
      </c>
      <c r="D63" s="1">
        <v>0</v>
      </c>
      <c r="E63" s="1">
        <v>0</v>
      </c>
      <c r="F63" s="1">
        <v>0</v>
      </c>
      <c r="G63" s="1">
        <v>0</v>
      </c>
      <c r="H63" s="1">
        <v>188</v>
      </c>
      <c r="I63" s="1" t="e">
        <f t="shared" si="0"/>
        <v>#DIV/0!</v>
      </c>
      <c r="J63" s="1" t="e">
        <f t="shared" si="1"/>
        <v>#DIV/0!</v>
      </c>
      <c r="K63" s="1">
        <f t="shared" si="2"/>
        <v>0</v>
      </c>
    </row>
    <row r="64" spans="1:11" x14ac:dyDescent="0.2">
      <c r="A64" t="s">
        <v>5</v>
      </c>
      <c r="B64" t="s">
        <v>27</v>
      </c>
      <c r="C64" s="1">
        <v>33.233999999999995</v>
      </c>
      <c r="D64" s="1">
        <v>37.257999999999996</v>
      </c>
      <c r="E64" s="1">
        <v>58</v>
      </c>
      <c r="F64" s="1">
        <v>27</v>
      </c>
      <c r="G64" s="1">
        <v>181</v>
      </c>
      <c r="H64" s="1">
        <v>188</v>
      </c>
      <c r="I64" s="1">
        <f t="shared" si="0"/>
        <v>0.1210808208461216</v>
      </c>
      <c r="J64" s="1">
        <f t="shared" si="1"/>
        <v>0.32044198895027626</v>
      </c>
      <c r="K64" s="1">
        <f t="shared" si="2"/>
        <v>0.14361702127659576</v>
      </c>
    </row>
    <row r="65" spans="1:11" x14ac:dyDescent="0.2">
      <c r="A65" t="s">
        <v>5</v>
      </c>
      <c r="B65" t="s">
        <v>28</v>
      </c>
      <c r="C65" s="1">
        <v>50.03900000000003</v>
      </c>
      <c r="D65" s="1">
        <v>48.942000000000007</v>
      </c>
      <c r="E65" s="1">
        <v>57</v>
      </c>
      <c r="F65" s="1">
        <v>32</v>
      </c>
      <c r="G65" s="1">
        <v>173</v>
      </c>
      <c r="H65" s="1">
        <v>188</v>
      </c>
      <c r="I65" s="1">
        <f t="shared" si="0"/>
        <v>-2.1922900137892887E-2</v>
      </c>
      <c r="J65" s="1">
        <f t="shared" si="1"/>
        <v>0.32947976878612717</v>
      </c>
      <c r="K65" s="1">
        <f t="shared" si="2"/>
        <v>0.1702127659574468</v>
      </c>
    </row>
    <row r="66" spans="1:11" x14ac:dyDescent="0.2">
      <c r="A66" t="s">
        <v>5</v>
      </c>
      <c r="B66" t="s">
        <v>29</v>
      </c>
      <c r="C66" s="1">
        <v>189.69500000000005</v>
      </c>
      <c r="D66" s="1">
        <v>232.23700019344687</v>
      </c>
      <c r="E66" s="1">
        <v>83</v>
      </c>
      <c r="F66" s="1">
        <v>15</v>
      </c>
      <c r="G66" s="1">
        <v>188</v>
      </c>
      <c r="H66" s="1">
        <v>188</v>
      </c>
      <c r="I66" s="1">
        <f t="shared" si="0"/>
        <v>0.22426526894987653</v>
      </c>
      <c r="J66" s="1">
        <f t="shared" si="1"/>
        <v>0.44148936170212766</v>
      </c>
      <c r="K66" s="1">
        <f t="shared" si="2"/>
        <v>7.9787234042553196E-2</v>
      </c>
    </row>
    <row r="67" spans="1:11" x14ac:dyDescent="0.2">
      <c r="A67" t="s">
        <v>6</v>
      </c>
      <c r="B67" t="s">
        <v>17</v>
      </c>
      <c r="C67" s="1">
        <v>329.88899999999995</v>
      </c>
      <c r="D67" s="1">
        <v>492.8309999999999</v>
      </c>
      <c r="E67" s="1">
        <v>34</v>
      </c>
      <c r="F67" s="1">
        <v>5</v>
      </c>
      <c r="G67" s="1">
        <v>57</v>
      </c>
      <c r="H67" s="1">
        <v>57</v>
      </c>
      <c r="I67" s="1">
        <f t="shared" ref="I67:I130" si="3">(D67/C67)-1</f>
        <v>0.49392977637932756</v>
      </c>
      <c r="J67" s="1">
        <f t="shared" ref="J67:J130" si="4">E67/G67</f>
        <v>0.59649122807017541</v>
      </c>
      <c r="K67" s="1">
        <f t="shared" ref="K67:K130" si="5">F67/H67</f>
        <v>8.771929824561403E-2</v>
      </c>
    </row>
    <row r="68" spans="1:11" x14ac:dyDescent="0.2">
      <c r="A68" t="s">
        <v>6</v>
      </c>
      <c r="B68" t="s">
        <v>18</v>
      </c>
      <c r="C68" s="1">
        <v>67.60799999999999</v>
      </c>
      <c r="D68" s="1">
        <v>80.613999999999962</v>
      </c>
      <c r="E68" s="1">
        <v>22</v>
      </c>
      <c r="F68" s="1">
        <v>4</v>
      </c>
      <c r="G68" s="1">
        <v>55</v>
      </c>
      <c r="H68" s="1">
        <v>57</v>
      </c>
      <c r="I68" s="1">
        <f t="shared" si="3"/>
        <v>0.19237368358774076</v>
      </c>
      <c r="J68" s="1">
        <f t="shared" si="4"/>
        <v>0.4</v>
      </c>
      <c r="K68" s="1">
        <f t="shared" si="5"/>
        <v>7.0175438596491224E-2</v>
      </c>
    </row>
    <row r="69" spans="1:11" x14ac:dyDescent="0.2">
      <c r="A69" t="s">
        <v>6</v>
      </c>
      <c r="B69" t="s">
        <v>19</v>
      </c>
      <c r="C69" s="1">
        <v>34.664999999999985</v>
      </c>
      <c r="D69" s="1">
        <v>74.174999999999997</v>
      </c>
      <c r="E69" s="1">
        <v>31</v>
      </c>
      <c r="F69" s="1">
        <v>10</v>
      </c>
      <c r="G69" s="1">
        <v>52</v>
      </c>
      <c r="H69" s="1">
        <v>57</v>
      </c>
      <c r="I69" s="1">
        <f t="shared" si="3"/>
        <v>1.1397663349199489</v>
      </c>
      <c r="J69" s="1">
        <f t="shared" si="4"/>
        <v>0.59615384615384615</v>
      </c>
      <c r="K69" s="1">
        <f t="shared" si="5"/>
        <v>0.17543859649122806</v>
      </c>
    </row>
    <row r="70" spans="1:11" x14ac:dyDescent="0.2">
      <c r="A70" t="s">
        <v>6</v>
      </c>
      <c r="B70" t="s">
        <v>20</v>
      </c>
      <c r="C70" s="1">
        <v>14.694000000000003</v>
      </c>
      <c r="D70" s="1">
        <v>13.378</v>
      </c>
      <c r="E70" s="1">
        <v>17</v>
      </c>
      <c r="F70" s="1">
        <v>7</v>
      </c>
      <c r="G70" s="1">
        <v>37</v>
      </c>
      <c r="H70" s="1">
        <v>57</v>
      </c>
      <c r="I70" s="1">
        <f t="shared" si="3"/>
        <v>-8.9560364774738166E-2</v>
      </c>
      <c r="J70" s="1">
        <f t="shared" si="4"/>
        <v>0.45945945945945948</v>
      </c>
      <c r="K70" s="1">
        <f t="shared" si="5"/>
        <v>0.12280701754385964</v>
      </c>
    </row>
    <row r="71" spans="1:11" x14ac:dyDescent="0.2">
      <c r="A71" t="s">
        <v>6</v>
      </c>
      <c r="B71" t="s">
        <v>21</v>
      </c>
      <c r="C71" s="1">
        <v>5.6300000000000008</v>
      </c>
      <c r="D71" s="1">
        <v>26.562000000000001</v>
      </c>
      <c r="E71" s="1">
        <v>18</v>
      </c>
      <c r="F71" s="1">
        <v>8</v>
      </c>
      <c r="G71" s="1">
        <v>33</v>
      </c>
      <c r="H71" s="1">
        <v>57</v>
      </c>
      <c r="I71" s="1">
        <f t="shared" si="3"/>
        <v>3.7179396092362342</v>
      </c>
      <c r="J71" s="1">
        <f t="shared" si="4"/>
        <v>0.54545454545454541</v>
      </c>
      <c r="K71" s="1">
        <f t="shared" si="5"/>
        <v>0.14035087719298245</v>
      </c>
    </row>
    <row r="72" spans="1:11" x14ac:dyDescent="0.2">
      <c r="A72" t="s">
        <v>6</v>
      </c>
      <c r="B72" t="s">
        <v>22</v>
      </c>
      <c r="C72" s="1">
        <v>41.363</v>
      </c>
      <c r="D72" s="1">
        <v>44.295999999999992</v>
      </c>
      <c r="E72" s="1">
        <v>23</v>
      </c>
      <c r="F72" s="1">
        <v>10</v>
      </c>
      <c r="G72" s="1">
        <v>56</v>
      </c>
      <c r="H72" s="1">
        <v>57</v>
      </c>
      <c r="I72" s="1">
        <f t="shared" si="3"/>
        <v>7.0908783212049187E-2</v>
      </c>
      <c r="J72" s="1">
        <f t="shared" si="4"/>
        <v>0.4107142857142857</v>
      </c>
      <c r="K72" s="1">
        <f t="shared" si="5"/>
        <v>0.17543859649122806</v>
      </c>
    </row>
    <row r="73" spans="1:11" x14ac:dyDescent="0.2">
      <c r="A73" t="s">
        <v>6</v>
      </c>
      <c r="B73" t="s">
        <v>23</v>
      </c>
      <c r="C73" s="1">
        <v>26.367000000000004</v>
      </c>
      <c r="D73" s="1">
        <v>38.942999999999998</v>
      </c>
      <c r="E73" s="1">
        <v>26</v>
      </c>
      <c r="F73" s="1">
        <v>7</v>
      </c>
      <c r="G73" s="1">
        <v>45</v>
      </c>
      <c r="H73" s="1">
        <v>57</v>
      </c>
      <c r="I73" s="1">
        <f t="shared" si="3"/>
        <v>0.47695983615883453</v>
      </c>
      <c r="J73" s="1">
        <f t="shared" si="4"/>
        <v>0.57777777777777772</v>
      </c>
      <c r="K73" s="1">
        <f t="shared" si="5"/>
        <v>0.12280701754385964</v>
      </c>
    </row>
    <row r="74" spans="1:11" x14ac:dyDescent="0.2">
      <c r="A74" t="s">
        <v>6</v>
      </c>
      <c r="B74" t="s">
        <v>24</v>
      </c>
      <c r="C74" s="1">
        <v>44.128</v>
      </c>
      <c r="D74" s="1">
        <v>52.984000000000023</v>
      </c>
      <c r="E74" s="1">
        <v>19</v>
      </c>
      <c r="F74" s="1">
        <v>10</v>
      </c>
      <c r="G74" s="1">
        <v>57</v>
      </c>
      <c r="H74" s="1">
        <v>57</v>
      </c>
      <c r="I74" s="1">
        <f t="shared" si="3"/>
        <v>0.20068890500362624</v>
      </c>
      <c r="J74" s="1">
        <f t="shared" si="4"/>
        <v>0.33333333333333331</v>
      </c>
      <c r="K74" s="1">
        <f t="shared" si="5"/>
        <v>0.17543859649122806</v>
      </c>
    </row>
    <row r="75" spans="1:11" x14ac:dyDescent="0.2">
      <c r="A75" t="s">
        <v>6</v>
      </c>
      <c r="B75" t="s">
        <v>25</v>
      </c>
      <c r="C75" s="1">
        <v>6.0670000000000002</v>
      </c>
      <c r="D75" s="1">
        <v>6.8079999999999998</v>
      </c>
      <c r="E75" s="1">
        <v>9</v>
      </c>
      <c r="F75" s="1">
        <v>5</v>
      </c>
      <c r="G75" s="1">
        <v>19</v>
      </c>
      <c r="H75" s="1">
        <v>57</v>
      </c>
      <c r="I75" s="1">
        <f t="shared" si="3"/>
        <v>0.12213614636558434</v>
      </c>
      <c r="J75" s="1">
        <f t="shared" si="4"/>
        <v>0.47368421052631576</v>
      </c>
      <c r="K75" s="1">
        <f t="shared" si="5"/>
        <v>8.771929824561403E-2</v>
      </c>
    </row>
    <row r="76" spans="1:11" x14ac:dyDescent="0.2">
      <c r="A76" t="s">
        <v>6</v>
      </c>
      <c r="B76" t="s">
        <v>26</v>
      </c>
      <c r="C76" s="1">
        <v>0.443</v>
      </c>
      <c r="D76" s="1">
        <v>0.53900000000000003</v>
      </c>
      <c r="E76" s="1">
        <v>2</v>
      </c>
      <c r="F76" s="1">
        <v>1</v>
      </c>
      <c r="G76" s="1">
        <v>3</v>
      </c>
      <c r="H76" s="1">
        <v>57</v>
      </c>
      <c r="I76" s="1">
        <f t="shared" si="3"/>
        <v>0.21670428893905203</v>
      </c>
      <c r="J76" s="1">
        <f t="shared" si="4"/>
        <v>0.66666666666666663</v>
      </c>
      <c r="K76" s="1">
        <f t="shared" si="5"/>
        <v>1.7543859649122806E-2</v>
      </c>
    </row>
    <row r="77" spans="1:11" x14ac:dyDescent="0.2">
      <c r="A77" t="s">
        <v>6</v>
      </c>
      <c r="B77" t="s">
        <v>27</v>
      </c>
      <c r="C77" s="1">
        <v>32.891999999999996</v>
      </c>
      <c r="D77" s="1">
        <v>57.246000000000002</v>
      </c>
      <c r="E77" s="1">
        <v>28</v>
      </c>
      <c r="F77" s="1">
        <v>10</v>
      </c>
      <c r="G77" s="1">
        <v>57</v>
      </c>
      <c r="H77" s="1">
        <v>57</v>
      </c>
      <c r="I77" s="1">
        <f t="shared" si="3"/>
        <v>0.74042320321050736</v>
      </c>
      <c r="J77" s="1">
        <f t="shared" si="4"/>
        <v>0.49122807017543857</v>
      </c>
      <c r="K77" s="1">
        <f t="shared" si="5"/>
        <v>0.17543859649122806</v>
      </c>
    </row>
    <row r="78" spans="1:11" x14ac:dyDescent="0.2">
      <c r="A78" t="s">
        <v>6</v>
      </c>
      <c r="B78" t="s">
        <v>28</v>
      </c>
      <c r="C78" s="1">
        <v>179.65800000000002</v>
      </c>
      <c r="D78" s="1">
        <v>191.17200000000008</v>
      </c>
      <c r="E78" s="1">
        <v>24</v>
      </c>
      <c r="F78" s="1">
        <v>8</v>
      </c>
      <c r="G78" s="1">
        <v>57</v>
      </c>
      <c r="H78" s="1">
        <v>57</v>
      </c>
      <c r="I78" s="1">
        <f t="shared" si="3"/>
        <v>6.4088434692582963E-2</v>
      </c>
      <c r="J78" s="1">
        <f t="shared" si="4"/>
        <v>0.42105263157894735</v>
      </c>
      <c r="K78" s="1">
        <f t="shared" si="5"/>
        <v>0.14035087719298245</v>
      </c>
    </row>
    <row r="79" spans="1:11" x14ac:dyDescent="0.2">
      <c r="A79" t="s">
        <v>6</v>
      </c>
      <c r="B79" t="s">
        <v>29</v>
      </c>
      <c r="C79" s="1">
        <v>782.46300000000008</v>
      </c>
      <c r="D79" s="1">
        <v>1079.5480045378208</v>
      </c>
      <c r="E79" s="1">
        <v>30</v>
      </c>
      <c r="F79" s="1">
        <v>1</v>
      </c>
      <c r="G79" s="1">
        <v>57</v>
      </c>
      <c r="H79" s="1">
        <v>57</v>
      </c>
      <c r="I79" s="1">
        <f t="shared" si="3"/>
        <v>0.37967930053922139</v>
      </c>
      <c r="J79" s="1">
        <f t="shared" si="4"/>
        <v>0.52631578947368418</v>
      </c>
      <c r="K79" s="1">
        <f t="shared" si="5"/>
        <v>1.7543859649122806E-2</v>
      </c>
    </row>
    <row r="80" spans="1:11" x14ac:dyDescent="0.2">
      <c r="A80" t="s">
        <v>7</v>
      </c>
      <c r="B80" t="s">
        <v>17</v>
      </c>
      <c r="C80" s="1">
        <v>85.974999999999994</v>
      </c>
      <c r="D80" s="1">
        <v>123.81999999999998</v>
      </c>
      <c r="E80" s="1">
        <v>6</v>
      </c>
      <c r="F80" s="1">
        <v>1</v>
      </c>
      <c r="G80" s="1">
        <v>9</v>
      </c>
      <c r="H80" s="1">
        <v>44</v>
      </c>
      <c r="I80" s="1">
        <f t="shared" si="3"/>
        <v>0.44018610061064245</v>
      </c>
      <c r="J80" s="1">
        <f t="shared" si="4"/>
        <v>0.66666666666666663</v>
      </c>
      <c r="K80" s="1">
        <f t="shared" si="5"/>
        <v>2.2727272727272728E-2</v>
      </c>
    </row>
    <row r="81" spans="1:11" x14ac:dyDescent="0.2">
      <c r="A81" t="s">
        <v>7</v>
      </c>
      <c r="B81" t="s">
        <v>18</v>
      </c>
      <c r="C81" s="1">
        <v>20.396999999999998</v>
      </c>
      <c r="D81" s="1">
        <v>20.395</v>
      </c>
      <c r="E81" s="1">
        <v>1</v>
      </c>
      <c r="F81" s="1">
        <v>0</v>
      </c>
      <c r="G81" s="1">
        <v>7</v>
      </c>
      <c r="H81" s="1">
        <v>44</v>
      </c>
      <c r="I81" s="1">
        <f t="shared" si="3"/>
        <v>-9.8053635338435363E-5</v>
      </c>
      <c r="J81" s="1">
        <f t="shared" si="4"/>
        <v>0.14285714285714285</v>
      </c>
      <c r="K81" s="1">
        <f t="shared" si="5"/>
        <v>0</v>
      </c>
    </row>
    <row r="82" spans="1:11" x14ac:dyDescent="0.2">
      <c r="A82" t="s">
        <v>7</v>
      </c>
      <c r="B82" t="s">
        <v>19</v>
      </c>
      <c r="C82" s="1">
        <v>6.1419999999999995</v>
      </c>
      <c r="D82" s="1">
        <v>25.773</v>
      </c>
      <c r="E82" s="1">
        <v>4</v>
      </c>
      <c r="F82" s="1">
        <v>1</v>
      </c>
      <c r="G82" s="1">
        <v>7</v>
      </c>
      <c r="H82" s="1">
        <v>44</v>
      </c>
      <c r="I82" s="1">
        <f t="shared" si="3"/>
        <v>3.1961901660696848</v>
      </c>
      <c r="J82" s="1">
        <f t="shared" si="4"/>
        <v>0.5714285714285714</v>
      </c>
      <c r="K82" s="1">
        <f t="shared" si="5"/>
        <v>2.2727272727272728E-2</v>
      </c>
    </row>
    <row r="83" spans="1:11" x14ac:dyDescent="0.2">
      <c r="A83" t="s">
        <v>7</v>
      </c>
      <c r="B83" t="s">
        <v>20</v>
      </c>
      <c r="C83" s="1">
        <v>1.5249999999999999</v>
      </c>
      <c r="D83" s="1">
        <v>4.6420000000000003</v>
      </c>
      <c r="E83" s="1">
        <v>6</v>
      </c>
      <c r="F83" s="1">
        <v>0</v>
      </c>
      <c r="G83" s="1">
        <v>8</v>
      </c>
      <c r="H83" s="1">
        <v>44</v>
      </c>
      <c r="I83" s="1">
        <f t="shared" si="3"/>
        <v>2.0439344262295087</v>
      </c>
      <c r="J83" s="1">
        <f t="shared" si="4"/>
        <v>0.75</v>
      </c>
      <c r="K83" s="1">
        <f t="shared" si="5"/>
        <v>0</v>
      </c>
    </row>
    <row r="84" spans="1:11" x14ac:dyDescent="0.2">
      <c r="A84" t="s">
        <v>7</v>
      </c>
      <c r="B84" t="s">
        <v>21</v>
      </c>
      <c r="C84" s="1">
        <v>0.53600000000000003</v>
      </c>
      <c r="D84" s="1">
        <v>5.2009999999999996</v>
      </c>
      <c r="E84" s="1">
        <v>2</v>
      </c>
      <c r="F84" s="1">
        <v>0</v>
      </c>
      <c r="G84" s="1">
        <v>4</v>
      </c>
      <c r="H84" s="1">
        <v>44</v>
      </c>
      <c r="I84" s="1">
        <f t="shared" si="3"/>
        <v>8.7033582089552226</v>
      </c>
      <c r="J84" s="1">
        <f t="shared" si="4"/>
        <v>0.5</v>
      </c>
      <c r="K84" s="1">
        <f t="shared" si="5"/>
        <v>0</v>
      </c>
    </row>
    <row r="85" spans="1:11" x14ac:dyDescent="0.2">
      <c r="A85" t="s">
        <v>7</v>
      </c>
      <c r="B85" t="s">
        <v>22</v>
      </c>
      <c r="C85" s="1">
        <v>7.0549999999999997</v>
      </c>
      <c r="D85" s="1">
        <v>7.7029999999999994</v>
      </c>
      <c r="E85" s="1">
        <v>14</v>
      </c>
      <c r="F85" s="1">
        <v>3</v>
      </c>
      <c r="G85" s="1">
        <v>41</v>
      </c>
      <c r="H85" s="1">
        <v>44</v>
      </c>
      <c r="I85" s="1">
        <f t="shared" si="3"/>
        <v>9.1849751948972269E-2</v>
      </c>
      <c r="J85" s="1">
        <f t="shared" si="4"/>
        <v>0.34146341463414637</v>
      </c>
      <c r="K85" s="1">
        <f t="shared" si="5"/>
        <v>6.8181818181818177E-2</v>
      </c>
    </row>
    <row r="86" spans="1:11" x14ac:dyDescent="0.2">
      <c r="A86" t="s">
        <v>7</v>
      </c>
      <c r="B86" t="s">
        <v>23</v>
      </c>
      <c r="C86" s="1">
        <v>12.640999999999998</v>
      </c>
      <c r="D86" s="1">
        <v>19.770999999999994</v>
      </c>
      <c r="E86" s="1">
        <v>17</v>
      </c>
      <c r="F86" s="1">
        <v>3</v>
      </c>
      <c r="G86" s="1">
        <v>35</v>
      </c>
      <c r="H86" s="1">
        <v>44</v>
      </c>
      <c r="I86" s="1">
        <f t="shared" si="3"/>
        <v>0.56403765524879335</v>
      </c>
      <c r="J86" s="1">
        <f t="shared" si="4"/>
        <v>0.48571428571428571</v>
      </c>
      <c r="K86" s="1">
        <f t="shared" si="5"/>
        <v>6.8181818181818177E-2</v>
      </c>
    </row>
    <row r="87" spans="1:11" x14ac:dyDescent="0.2">
      <c r="A87" t="s">
        <v>7</v>
      </c>
      <c r="B87" t="s">
        <v>24</v>
      </c>
      <c r="C87" s="1">
        <v>14.989999999999995</v>
      </c>
      <c r="D87" s="1">
        <v>14.350000000000001</v>
      </c>
      <c r="E87" s="1">
        <v>15</v>
      </c>
      <c r="F87" s="1">
        <v>5</v>
      </c>
      <c r="G87" s="1">
        <v>37</v>
      </c>
      <c r="H87" s="1">
        <v>44</v>
      </c>
      <c r="I87" s="1">
        <f t="shared" si="3"/>
        <v>-4.2695130086724098E-2</v>
      </c>
      <c r="J87" s="1">
        <f t="shared" si="4"/>
        <v>0.40540540540540543</v>
      </c>
      <c r="K87" s="1">
        <f t="shared" si="5"/>
        <v>0.11363636363636363</v>
      </c>
    </row>
    <row r="88" spans="1:11" x14ac:dyDescent="0.2">
      <c r="A88" t="s">
        <v>7</v>
      </c>
      <c r="B88" t="s">
        <v>25</v>
      </c>
      <c r="C88" s="1">
        <v>0.85299999999999998</v>
      </c>
      <c r="D88" s="1">
        <v>0.82599999999999996</v>
      </c>
      <c r="E88" s="1">
        <v>2</v>
      </c>
      <c r="F88" s="1">
        <v>3</v>
      </c>
      <c r="G88" s="1">
        <v>10</v>
      </c>
      <c r="H88" s="1">
        <v>44</v>
      </c>
      <c r="I88" s="1">
        <f t="shared" si="3"/>
        <v>-3.1652989449003521E-2</v>
      </c>
      <c r="J88" s="1">
        <f t="shared" si="4"/>
        <v>0.2</v>
      </c>
      <c r="K88" s="1">
        <f t="shared" si="5"/>
        <v>6.8181818181818177E-2</v>
      </c>
    </row>
    <row r="89" spans="1:11" x14ac:dyDescent="0.2">
      <c r="A89" t="s">
        <v>7</v>
      </c>
      <c r="B89" t="s">
        <v>26</v>
      </c>
      <c r="C89" s="1">
        <v>0</v>
      </c>
      <c r="D89" s="1">
        <v>0</v>
      </c>
      <c r="E89" s="1">
        <v>0</v>
      </c>
      <c r="F89" s="1">
        <v>0</v>
      </c>
      <c r="G89" s="1">
        <v>0</v>
      </c>
      <c r="H89" s="1">
        <v>44</v>
      </c>
      <c r="I89" s="1" t="e">
        <f t="shared" si="3"/>
        <v>#DIV/0!</v>
      </c>
      <c r="J89" s="1" t="e">
        <f t="shared" si="4"/>
        <v>#DIV/0!</v>
      </c>
      <c r="K89" s="1">
        <f t="shared" si="5"/>
        <v>0</v>
      </c>
    </row>
    <row r="90" spans="1:11" x14ac:dyDescent="0.2">
      <c r="A90" t="s">
        <v>7</v>
      </c>
      <c r="B90" t="s">
        <v>27</v>
      </c>
      <c r="C90" s="1">
        <v>18.841999999999995</v>
      </c>
      <c r="D90" s="1">
        <v>19.760999999999999</v>
      </c>
      <c r="E90" s="1">
        <v>17</v>
      </c>
      <c r="F90" s="1">
        <v>5</v>
      </c>
      <c r="G90" s="1">
        <v>42</v>
      </c>
      <c r="H90" s="1">
        <v>44</v>
      </c>
      <c r="I90" s="1">
        <f t="shared" si="3"/>
        <v>4.8774015497293544E-2</v>
      </c>
      <c r="J90" s="1">
        <f t="shared" si="4"/>
        <v>0.40476190476190477</v>
      </c>
      <c r="K90" s="1">
        <f t="shared" si="5"/>
        <v>0.11363636363636363</v>
      </c>
    </row>
    <row r="91" spans="1:11" x14ac:dyDescent="0.2">
      <c r="A91" t="s">
        <v>7</v>
      </c>
      <c r="B91" t="s">
        <v>28</v>
      </c>
      <c r="C91" s="1">
        <v>58.810000000000009</v>
      </c>
      <c r="D91" s="1">
        <v>84.87299999999999</v>
      </c>
      <c r="E91" s="1">
        <v>12</v>
      </c>
      <c r="F91" s="1">
        <v>11</v>
      </c>
      <c r="G91" s="1">
        <v>42</v>
      </c>
      <c r="H91" s="1">
        <v>44</v>
      </c>
      <c r="I91" s="1">
        <f t="shared" si="3"/>
        <v>0.44317292977384759</v>
      </c>
      <c r="J91" s="1">
        <f t="shared" si="4"/>
        <v>0.2857142857142857</v>
      </c>
      <c r="K91" s="1">
        <f t="shared" si="5"/>
        <v>0.25</v>
      </c>
    </row>
    <row r="92" spans="1:11" x14ac:dyDescent="0.2">
      <c r="A92" t="s">
        <v>7</v>
      </c>
      <c r="B92" t="s">
        <v>29</v>
      </c>
      <c r="C92" s="1">
        <v>227.76599999999999</v>
      </c>
      <c r="D92" s="1">
        <v>327.11499865353107</v>
      </c>
      <c r="E92" s="1">
        <v>22</v>
      </c>
      <c r="F92" s="1">
        <v>2</v>
      </c>
      <c r="G92" s="1">
        <v>44</v>
      </c>
      <c r="H92" s="1">
        <v>44</v>
      </c>
      <c r="I92" s="1">
        <f t="shared" si="3"/>
        <v>0.4361888897093118</v>
      </c>
      <c r="J92" s="1">
        <f t="shared" si="4"/>
        <v>0.5</v>
      </c>
      <c r="K92" s="1">
        <f t="shared" si="5"/>
        <v>4.5454545454545456E-2</v>
      </c>
    </row>
    <row r="93" spans="1:11" x14ac:dyDescent="0.2">
      <c r="A93" t="s">
        <v>8</v>
      </c>
      <c r="B93" t="s">
        <v>17</v>
      </c>
      <c r="C93" s="1">
        <v>162.779</v>
      </c>
      <c r="D93" s="1">
        <v>201.53399999999999</v>
      </c>
      <c r="E93" s="1">
        <v>6</v>
      </c>
      <c r="F93" s="1">
        <v>1</v>
      </c>
      <c r="G93" s="1">
        <v>12</v>
      </c>
      <c r="H93" s="1">
        <v>50</v>
      </c>
      <c r="I93" s="1">
        <f t="shared" si="3"/>
        <v>0.23808353657412806</v>
      </c>
      <c r="J93" s="1">
        <f t="shared" si="4"/>
        <v>0.5</v>
      </c>
      <c r="K93" s="1">
        <f t="shared" si="5"/>
        <v>0.02</v>
      </c>
    </row>
    <row r="94" spans="1:11" x14ac:dyDescent="0.2">
      <c r="A94" t="s">
        <v>8</v>
      </c>
      <c r="B94" t="s">
        <v>18</v>
      </c>
      <c r="C94" s="1">
        <v>29.204000000000004</v>
      </c>
      <c r="D94" s="1">
        <v>29.329000000000001</v>
      </c>
      <c r="E94" s="1">
        <v>2</v>
      </c>
      <c r="F94" s="1">
        <v>3</v>
      </c>
      <c r="G94" s="1">
        <v>11</v>
      </c>
      <c r="H94" s="1">
        <v>50</v>
      </c>
      <c r="I94" s="1">
        <f t="shared" si="3"/>
        <v>4.2802355841664586E-3</v>
      </c>
      <c r="J94" s="1">
        <f t="shared" si="4"/>
        <v>0.18181818181818182</v>
      </c>
      <c r="K94" s="1">
        <f t="shared" si="5"/>
        <v>0.06</v>
      </c>
    </row>
    <row r="95" spans="1:11" x14ac:dyDescent="0.2">
      <c r="A95" t="s">
        <v>8</v>
      </c>
      <c r="B95" t="s">
        <v>19</v>
      </c>
      <c r="C95" s="1">
        <v>8.9909999999999997</v>
      </c>
      <c r="D95" s="1">
        <v>17.852000000000004</v>
      </c>
      <c r="E95" s="1">
        <v>6</v>
      </c>
      <c r="F95" s="1">
        <v>2</v>
      </c>
      <c r="G95" s="1">
        <v>9</v>
      </c>
      <c r="H95" s="1">
        <v>50</v>
      </c>
      <c r="I95" s="1">
        <f t="shared" si="3"/>
        <v>0.98554109665220824</v>
      </c>
      <c r="J95" s="1">
        <f t="shared" si="4"/>
        <v>0.66666666666666663</v>
      </c>
      <c r="K95" s="1">
        <f t="shared" si="5"/>
        <v>0.04</v>
      </c>
    </row>
    <row r="96" spans="1:11" x14ac:dyDescent="0.2">
      <c r="A96" t="s">
        <v>8</v>
      </c>
      <c r="B96" t="s">
        <v>20</v>
      </c>
      <c r="C96" s="1">
        <v>3.6759999999999997</v>
      </c>
      <c r="D96" s="1">
        <v>3.5179999999999993</v>
      </c>
      <c r="E96" s="1">
        <v>5</v>
      </c>
      <c r="F96" s="1">
        <v>2</v>
      </c>
      <c r="G96" s="1">
        <v>12</v>
      </c>
      <c r="H96" s="1">
        <v>50</v>
      </c>
      <c r="I96" s="1">
        <f t="shared" si="3"/>
        <v>-4.298150163220904E-2</v>
      </c>
      <c r="J96" s="1">
        <f t="shared" si="4"/>
        <v>0.41666666666666669</v>
      </c>
      <c r="K96" s="1">
        <f t="shared" si="5"/>
        <v>0.04</v>
      </c>
    </row>
    <row r="97" spans="1:11" x14ac:dyDescent="0.2">
      <c r="A97" t="s">
        <v>8</v>
      </c>
      <c r="B97" t="s">
        <v>21</v>
      </c>
      <c r="C97" s="1">
        <v>1.1960000000000002</v>
      </c>
      <c r="D97" s="1">
        <v>2.0310000000000001</v>
      </c>
      <c r="E97" s="1">
        <v>5</v>
      </c>
      <c r="F97" s="1">
        <v>2</v>
      </c>
      <c r="G97" s="1">
        <v>11</v>
      </c>
      <c r="H97" s="1">
        <v>50</v>
      </c>
      <c r="I97" s="1">
        <f t="shared" si="3"/>
        <v>0.69816053511705678</v>
      </c>
      <c r="J97" s="1">
        <f t="shared" si="4"/>
        <v>0.45454545454545453</v>
      </c>
      <c r="K97" s="1">
        <f t="shared" si="5"/>
        <v>0.04</v>
      </c>
    </row>
    <row r="98" spans="1:11" x14ac:dyDescent="0.2">
      <c r="A98" t="s">
        <v>8</v>
      </c>
      <c r="B98" t="s">
        <v>22</v>
      </c>
      <c r="C98" s="1">
        <v>13.148</v>
      </c>
      <c r="D98" s="1">
        <v>14.082999999999998</v>
      </c>
      <c r="E98" s="1">
        <v>12</v>
      </c>
      <c r="F98" s="1">
        <v>8</v>
      </c>
      <c r="G98" s="1">
        <v>44</v>
      </c>
      <c r="H98" s="1">
        <v>50</v>
      </c>
      <c r="I98" s="1">
        <f t="shared" si="3"/>
        <v>7.1113477334955766E-2</v>
      </c>
      <c r="J98" s="1">
        <f t="shared" si="4"/>
        <v>0.27272727272727271</v>
      </c>
      <c r="K98" s="1">
        <f t="shared" si="5"/>
        <v>0.16</v>
      </c>
    </row>
    <row r="99" spans="1:11" x14ac:dyDescent="0.2">
      <c r="A99" t="s">
        <v>8</v>
      </c>
      <c r="B99" t="s">
        <v>23</v>
      </c>
      <c r="C99" s="1">
        <v>4.7349999999999994</v>
      </c>
      <c r="D99" s="1">
        <v>12.79</v>
      </c>
      <c r="E99" s="1">
        <v>18</v>
      </c>
      <c r="F99" s="1">
        <v>6</v>
      </c>
      <c r="G99" s="1">
        <v>33</v>
      </c>
      <c r="H99" s="1">
        <v>50</v>
      </c>
      <c r="I99" s="1">
        <f t="shared" si="3"/>
        <v>1.7011615628299896</v>
      </c>
      <c r="J99" s="1">
        <f t="shared" si="4"/>
        <v>0.54545454545454541</v>
      </c>
      <c r="K99" s="1">
        <f t="shared" si="5"/>
        <v>0.12</v>
      </c>
    </row>
    <row r="100" spans="1:11" x14ac:dyDescent="0.2">
      <c r="A100" t="s">
        <v>8</v>
      </c>
      <c r="B100" t="s">
        <v>24</v>
      </c>
      <c r="C100" s="1">
        <v>20.549999999999994</v>
      </c>
      <c r="D100" s="1">
        <v>17.538999999999998</v>
      </c>
      <c r="E100" s="1">
        <v>20</v>
      </c>
      <c r="F100" s="1">
        <v>7</v>
      </c>
      <c r="G100" s="1">
        <v>45</v>
      </c>
      <c r="H100" s="1">
        <v>50</v>
      </c>
      <c r="I100" s="1">
        <f t="shared" si="3"/>
        <v>-0.14652068126520668</v>
      </c>
      <c r="J100" s="1">
        <f t="shared" si="4"/>
        <v>0.44444444444444442</v>
      </c>
      <c r="K100" s="1">
        <f t="shared" si="5"/>
        <v>0.14000000000000001</v>
      </c>
    </row>
    <row r="101" spans="1:11" x14ac:dyDescent="0.2">
      <c r="A101" t="s">
        <v>8</v>
      </c>
      <c r="B101" t="s">
        <v>25</v>
      </c>
      <c r="C101" s="1">
        <v>0.67799999999999994</v>
      </c>
      <c r="D101" s="1">
        <v>0.51500000000000001</v>
      </c>
      <c r="E101" s="1">
        <v>4</v>
      </c>
      <c r="F101" s="1">
        <v>6</v>
      </c>
      <c r="G101" s="1">
        <v>14</v>
      </c>
      <c r="H101" s="1">
        <v>50</v>
      </c>
      <c r="I101" s="1">
        <f t="shared" si="3"/>
        <v>-0.24041297935103234</v>
      </c>
      <c r="J101" s="1">
        <f t="shared" si="4"/>
        <v>0.2857142857142857</v>
      </c>
      <c r="K101" s="1">
        <f t="shared" si="5"/>
        <v>0.12</v>
      </c>
    </row>
    <row r="102" spans="1:11" x14ac:dyDescent="0.2">
      <c r="A102" t="s">
        <v>8</v>
      </c>
      <c r="B102" t="s">
        <v>26</v>
      </c>
      <c r="C102" s="1">
        <v>0.66900000000000004</v>
      </c>
      <c r="D102" s="1">
        <v>0.35099999999999998</v>
      </c>
      <c r="E102" s="1">
        <v>1</v>
      </c>
      <c r="F102" s="1">
        <v>2</v>
      </c>
      <c r="G102" s="1">
        <v>3</v>
      </c>
      <c r="H102" s="1">
        <v>50</v>
      </c>
      <c r="I102" s="1">
        <f t="shared" si="3"/>
        <v>-0.4753363228699552</v>
      </c>
      <c r="J102" s="1">
        <f t="shared" si="4"/>
        <v>0.33333333333333331</v>
      </c>
      <c r="K102" s="1">
        <f t="shared" si="5"/>
        <v>0.04</v>
      </c>
    </row>
    <row r="103" spans="1:11" x14ac:dyDescent="0.2">
      <c r="A103" t="s">
        <v>8</v>
      </c>
      <c r="B103" t="s">
        <v>27</v>
      </c>
      <c r="C103" s="1">
        <v>15.338999999999999</v>
      </c>
      <c r="D103" s="1">
        <v>15.201999999999996</v>
      </c>
      <c r="E103" s="1">
        <v>15</v>
      </c>
      <c r="F103" s="1">
        <v>8</v>
      </c>
      <c r="G103" s="1">
        <v>49</v>
      </c>
      <c r="H103" s="1">
        <v>50</v>
      </c>
      <c r="I103" s="1">
        <f t="shared" si="3"/>
        <v>-8.9314818436666554E-3</v>
      </c>
      <c r="J103" s="1">
        <f t="shared" si="4"/>
        <v>0.30612244897959184</v>
      </c>
      <c r="K103" s="1">
        <f t="shared" si="5"/>
        <v>0.16</v>
      </c>
    </row>
    <row r="104" spans="1:11" x14ac:dyDescent="0.2">
      <c r="A104" t="s">
        <v>8</v>
      </c>
      <c r="B104" t="s">
        <v>28</v>
      </c>
      <c r="C104" s="1">
        <v>91.162999999999997</v>
      </c>
      <c r="D104" s="1">
        <v>99.012999999999991</v>
      </c>
      <c r="E104" s="1">
        <v>17</v>
      </c>
      <c r="F104" s="1">
        <v>6</v>
      </c>
      <c r="G104" s="1">
        <v>46</v>
      </c>
      <c r="H104" s="1">
        <v>50</v>
      </c>
      <c r="I104" s="1">
        <f t="shared" si="3"/>
        <v>8.6109496177177114E-2</v>
      </c>
      <c r="J104" s="1">
        <f t="shared" si="4"/>
        <v>0.36956521739130432</v>
      </c>
      <c r="K104" s="1">
        <f t="shared" si="5"/>
        <v>0.12</v>
      </c>
    </row>
    <row r="105" spans="1:11" x14ac:dyDescent="0.2">
      <c r="A105" t="s">
        <v>8</v>
      </c>
      <c r="B105" t="s">
        <v>29</v>
      </c>
      <c r="C105" s="1">
        <v>352.12800000000004</v>
      </c>
      <c r="D105" s="1">
        <v>413.75699746608734</v>
      </c>
      <c r="E105" s="1">
        <v>19</v>
      </c>
      <c r="F105" s="1">
        <v>4</v>
      </c>
      <c r="G105" s="1">
        <v>50</v>
      </c>
      <c r="H105" s="1">
        <v>50</v>
      </c>
      <c r="I105" s="1">
        <f t="shared" si="3"/>
        <v>0.17501873598829776</v>
      </c>
      <c r="J105" s="1">
        <f t="shared" si="4"/>
        <v>0.38</v>
      </c>
      <c r="K105" s="1">
        <f t="shared" si="5"/>
        <v>0.08</v>
      </c>
    </row>
    <row r="106" spans="1:11" x14ac:dyDescent="0.2">
      <c r="A106" t="s">
        <v>9</v>
      </c>
      <c r="B106" t="s">
        <v>17</v>
      </c>
      <c r="C106" s="1">
        <v>195.20800000000003</v>
      </c>
      <c r="D106" s="1">
        <v>218.54900000000001</v>
      </c>
      <c r="E106" s="1">
        <v>13</v>
      </c>
      <c r="F106" s="1">
        <v>3</v>
      </c>
      <c r="G106" s="1">
        <v>33</v>
      </c>
      <c r="H106" s="1">
        <v>33</v>
      </c>
      <c r="I106" s="1">
        <f t="shared" si="3"/>
        <v>0.11956989467644763</v>
      </c>
      <c r="J106" s="1">
        <f t="shared" si="4"/>
        <v>0.39393939393939392</v>
      </c>
      <c r="K106" s="1">
        <f t="shared" si="5"/>
        <v>9.0909090909090912E-2</v>
      </c>
    </row>
    <row r="107" spans="1:11" x14ac:dyDescent="0.2">
      <c r="A107" t="s">
        <v>9</v>
      </c>
      <c r="B107" t="s">
        <v>18</v>
      </c>
      <c r="C107" s="1">
        <v>48.535000000000004</v>
      </c>
      <c r="D107" s="1">
        <v>45.634999999999991</v>
      </c>
      <c r="E107" s="1">
        <v>11</v>
      </c>
      <c r="F107" s="1">
        <v>9</v>
      </c>
      <c r="G107" s="1">
        <v>33</v>
      </c>
      <c r="H107" s="1">
        <v>33</v>
      </c>
      <c r="I107" s="1">
        <f t="shared" si="3"/>
        <v>-5.9750695374472307E-2</v>
      </c>
      <c r="J107" s="1">
        <f t="shared" si="4"/>
        <v>0.33333333333333331</v>
      </c>
      <c r="K107" s="1">
        <f t="shared" si="5"/>
        <v>0.27272727272727271</v>
      </c>
    </row>
    <row r="108" spans="1:11" x14ac:dyDescent="0.2">
      <c r="A108" t="s">
        <v>9</v>
      </c>
      <c r="B108" t="s">
        <v>19</v>
      </c>
      <c r="C108" s="1">
        <v>18.073999999999998</v>
      </c>
      <c r="D108" s="1">
        <v>35.739999999999988</v>
      </c>
      <c r="E108" s="1">
        <v>14</v>
      </c>
      <c r="F108" s="1">
        <v>6</v>
      </c>
      <c r="G108" s="1">
        <v>31</v>
      </c>
      <c r="H108" s="1">
        <v>33</v>
      </c>
      <c r="I108" s="1">
        <f t="shared" si="3"/>
        <v>0.97742613699236425</v>
      </c>
      <c r="J108" s="1">
        <f t="shared" si="4"/>
        <v>0.45161290322580644</v>
      </c>
      <c r="K108" s="1">
        <f t="shared" si="5"/>
        <v>0.18181818181818182</v>
      </c>
    </row>
    <row r="109" spans="1:11" x14ac:dyDescent="0.2">
      <c r="A109" t="s">
        <v>9</v>
      </c>
      <c r="B109" t="s">
        <v>20</v>
      </c>
      <c r="C109" s="1">
        <v>7.024</v>
      </c>
      <c r="D109" s="1">
        <v>10.457999999999998</v>
      </c>
      <c r="E109" s="1">
        <v>10</v>
      </c>
      <c r="F109" s="1">
        <v>5</v>
      </c>
      <c r="G109" s="1">
        <v>20</v>
      </c>
      <c r="H109" s="1">
        <v>33</v>
      </c>
      <c r="I109" s="1">
        <f t="shared" si="3"/>
        <v>0.48889521640091083</v>
      </c>
      <c r="J109" s="1">
        <f t="shared" si="4"/>
        <v>0.5</v>
      </c>
      <c r="K109" s="1">
        <f t="shared" si="5"/>
        <v>0.15151515151515152</v>
      </c>
    </row>
    <row r="110" spans="1:11" x14ac:dyDescent="0.2">
      <c r="A110" t="s">
        <v>9</v>
      </c>
      <c r="B110" t="s">
        <v>21</v>
      </c>
      <c r="C110" s="1">
        <v>5.3770000000000007</v>
      </c>
      <c r="D110" s="1">
        <v>12.135999999999999</v>
      </c>
      <c r="E110" s="1">
        <v>9</v>
      </c>
      <c r="F110" s="1">
        <v>6</v>
      </c>
      <c r="G110" s="1">
        <v>23</v>
      </c>
      <c r="H110" s="1">
        <v>33</v>
      </c>
      <c r="I110" s="1">
        <f t="shared" si="3"/>
        <v>1.257020643481495</v>
      </c>
      <c r="J110" s="1">
        <f t="shared" si="4"/>
        <v>0.39130434782608697</v>
      </c>
      <c r="K110" s="1">
        <f t="shared" si="5"/>
        <v>0.18181818181818182</v>
      </c>
    </row>
    <row r="111" spans="1:11" x14ac:dyDescent="0.2">
      <c r="A111" t="s">
        <v>9</v>
      </c>
      <c r="B111" t="s">
        <v>22</v>
      </c>
      <c r="C111" s="1">
        <v>61.046000000000006</v>
      </c>
      <c r="D111" s="1">
        <v>77.603999999999999</v>
      </c>
      <c r="E111" s="1">
        <v>15</v>
      </c>
      <c r="F111" s="1">
        <v>4</v>
      </c>
      <c r="G111" s="1">
        <v>33</v>
      </c>
      <c r="H111" s="1">
        <v>33</v>
      </c>
      <c r="I111" s="1">
        <f t="shared" si="3"/>
        <v>0.27123808275726491</v>
      </c>
      <c r="J111" s="1">
        <f t="shared" si="4"/>
        <v>0.45454545454545453</v>
      </c>
      <c r="K111" s="1">
        <f t="shared" si="5"/>
        <v>0.12121212121212122</v>
      </c>
    </row>
    <row r="112" spans="1:11" x14ac:dyDescent="0.2">
      <c r="A112" t="s">
        <v>9</v>
      </c>
      <c r="B112" t="s">
        <v>23</v>
      </c>
      <c r="C112" s="1">
        <v>16.481999999999999</v>
      </c>
      <c r="D112" s="1">
        <v>25.160000000000007</v>
      </c>
      <c r="E112" s="1">
        <v>14</v>
      </c>
      <c r="F112" s="1">
        <v>3</v>
      </c>
      <c r="G112" s="1">
        <v>28</v>
      </c>
      <c r="H112" s="1">
        <v>33</v>
      </c>
      <c r="I112" s="1">
        <f t="shared" si="3"/>
        <v>0.52651377260041299</v>
      </c>
      <c r="J112" s="1">
        <f t="shared" si="4"/>
        <v>0.5</v>
      </c>
      <c r="K112" s="1">
        <f t="shared" si="5"/>
        <v>9.0909090909090912E-2</v>
      </c>
    </row>
    <row r="113" spans="1:11" x14ac:dyDescent="0.2">
      <c r="A113" t="s">
        <v>9</v>
      </c>
      <c r="B113" t="s">
        <v>24</v>
      </c>
      <c r="C113" s="1">
        <v>44.167000000000002</v>
      </c>
      <c r="D113" s="1">
        <v>42.617000000000019</v>
      </c>
      <c r="E113" s="1">
        <v>23</v>
      </c>
      <c r="F113" s="1">
        <v>3</v>
      </c>
      <c r="G113" s="1">
        <v>33</v>
      </c>
      <c r="H113" s="1">
        <v>33</v>
      </c>
      <c r="I113" s="1">
        <f t="shared" si="3"/>
        <v>-3.5094074761699567E-2</v>
      </c>
      <c r="J113" s="1">
        <f t="shared" si="4"/>
        <v>0.69696969696969702</v>
      </c>
      <c r="K113" s="1">
        <f t="shared" si="5"/>
        <v>9.0909090909090912E-2</v>
      </c>
    </row>
    <row r="114" spans="1:11" x14ac:dyDescent="0.2">
      <c r="A114" t="s">
        <v>9</v>
      </c>
      <c r="B114" t="s">
        <v>25</v>
      </c>
      <c r="C114" s="1">
        <v>6.3749999999999991</v>
      </c>
      <c r="D114" s="1">
        <v>3.8550000000000004</v>
      </c>
      <c r="E114" s="1">
        <v>4</v>
      </c>
      <c r="F114" s="1">
        <v>3</v>
      </c>
      <c r="G114" s="1">
        <v>13</v>
      </c>
      <c r="H114" s="1">
        <v>33</v>
      </c>
      <c r="I114" s="1">
        <f t="shared" si="3"/>
        <v>-0.39529411764705868</v>
      </c>
      <c r="J114" s="1">
        <f t="shared" si="4"/>
        <v>0.30769230769230771</v>
      </c>
      <c r="K114" s="1">
        <f t="shared" si="5"/>
        <v>9.0909090909090912E-2</v>
      </c>
    </row>
    <row r="115" spans="1:11" x14ac:dyDescent="0.2">
      <c r="A115" t="s">
        <v>9</v>
      </c>
      <c r="B115" t="s">
        <v>26</v>
      </c>
      <c r="C115" s="1">
        <v>0.26700000000000002</v>
      </c>
      <c r="D115" s="1">
        <v>0.32200000000000001</v>
      </c>
      <c r="E115" s="1">
        <v>1</v>
      </c>
      <c r="F115" s="1">
        <v>0</v>
      </c>
      <c r="G115" s="1">
        <v>1</v>
      </c>
      <c r="H115" s="1">
        <v>33</v>
      </c>
      <c r="I115" s="1">
        <f t="shared" si="3"/>
        <v>0.20599250936329594</v>
      </c>
      <c r="J115" s="1">
        <f t="shared" si="4"/>
        <v>1</v>
      </c>
      <c r="K115" s="1">
        <f t="shared" si="5"/>
        <v>0</v>
      </c>
    </row>
    <row r="116" spans="1:11" x14ac:dyDescent="0.2">
      <c r="A116" t="s">
        <v>9</v>
      </c>
      <c r="B116" t="s">
        <v>27</v>
      </c>
      <c r="C116" s="1">
        <v>46.589999999999996</v>
      </c>
      <c r="D116" s="1">
        <v>51.177000000000007</v>
      </c>
      <c r="E116" s="1">
        <v>14</v>
      </c>
      <c r="F116" s="1">
        <v>4</v>
      </c>
      <c r="G116" s="1">
        <v>32</v>
      </c>
      <c r="H116" s="1">
        <v>33</v>
      </c>
      <c r="I116" s="1">
        <f t="shared" si="3"/>
        <v>9.8454603992273348E-2</v>
      </c>
      <c r="J116" s="1">
        <f t="shared" si="4"/>
        <v>0.4375</v>
      </c>
      <c r="K116" s="1">
        <f t="shared" si="5"/>
        <v>0.12121212121212122</v>
      </c>
    </row>
    <row r="117" spans="1:11" x14ac:dyDescent="0.2">
      <c r="A117" t="s">
        <v>9</v>
      </c>
      <c r="B117" t="s">
        <v>28</v>
      </c>
      <c r="C117" s="1">
        <v>228.80700000000002</v>
      </c>
      <c r="D117" s="1">
        <v>216.702</v>
      </c>
      <c r="E117" s="1">
        <v>5</v>
      </c>
      <c r="F117" s="1">
        <v>9</v>
      </c>
      <c r="G117" s="1">
        <v>32</v>
      </c>
      <c r="H117" s="1">
        <v>33</v>
      </c>
      <c r="I117" s="1">
        <f t="shared" si="3"/>
        <v>-5.2904849939031662E-2</v>
      </c>
      <c r="J117" s="1">
        <f t="shared" si="4"/>
        <v>0.15625</v>
      </c>
      <c r="K117" s="1">
        <f t="shared" si="5"/>
        <v>0.27272727272727271</v>
      </c>
    </row>
    <row r="118" spans="1:11" x14ac:dyDescent="0.2">
      <c r="A118" t="s">
        <v>9</v>
      </c>
      <c r="B118" t="s">
        <v>29</v>
      </c>
      <c r="C118" s="1">
        <v>682.49099999999999</v>
      </c>
      <c r="D118" s="1">
        <v>739.95499706268311</v>
      </c>
      <c r="E118" s="1">
        <v>11</v>
      </c>
      <c r="F118" s="1">
        <v>2</v>
      </c>
      <c r="G118" s="1">
        <v>33</v>
      </c>
      <c r="H118" s="1">
        <v>33</v>
      </c>
      <c r="I118" s="1">
        <f t="shared" si="3"/>
        <v>8.4197442988527493E-2</v>
      </c>
      <c r="J118" s="1">
        <f t="shared" si="4"/>
        <v>0.33333333333333331</v>
      </c>
      <c r="K118" s="1">
        <f t="shared" si="5"/>
        <v>6.0606060606060608E-2</v>
      </c>
    </row>
    <row r="119" spans="1:11" x14ac:dyDescent="0.2">
      <c r="A119" t="s">
        <v>10</v>
      </c>
      <c r="B119" t="s">
        <v>17</v>
      </c>
      <c r="C119" s="1">
        <v>64.435999999999993</v>
      </c>
      <c r="D119" s="1">
        <v>97.805000000000007</v>
      </c>
      <c r="E119" s="1">
        <v>9</v>
      </c>
      <c r="F119" s="1">
        <v>0</v>
      </c>
      <c r="G119" s="1">
        <v>12</v>
      </c>
      <c r="H119" s="1">
        <v>12</v>
      </c>
      <c r="I119" s="1">
        <f t="shared" si="3"/>
        <v>0.51786268545533587</v>
      </c>
      <c r="J119" s="1">
        <f t="shared" si="4"/>
        <v>0.75</v>
      </c>
      <c r="K119" s="1">
        <f t="shared" si="5"/>
        <v>0</v>
      </c>
    </row>
    <row r="120" spans="1:11" x14ac:dyDescent="0.2">
      <c r="A120" t="s">
        <v>10</v>
      </c>
      <c r="B120" t="s">
        <v>18</v>
      </c>
      <c r="C120" s="1">
        <v>15.202</v>
      </c>
      <c r="D120" s="1">
        <v>16.975000000000001</v>
      </c>
      <c r="E120" s="1">
        <v>5</v>
      </c>
      <c r="F120" s="1">
        <v>0</v>
      </c>
      <c r="G120" s="1">
        <v>12</v>
      </c>
      <c r="H120" s="1">
        <v>12</v>
      </c>
      <c r="I120" s="1">
        <f t="shared" si="3"/>
        <v>0.11662939086962254</v>
      </c>
      <c r="J120" s="1">
        <f t="shared" si="4"/>
        <v>0.41666666666666669</v>
      </c>
      <c r="K120" s="1">
        <f t="shared" si="5"/>
        <v>0</v>
      </c>
    </row>
    <row r="121" spans="1:11" x14ac:dyDescent="0.2">
      <c r="A121" t="s">
        <v>10</v>
      </c>
      <c r="B121" t="s">
        <v>19</v>
      </c>
      <c r="C121" s="1">
        <v>10.946000000000002</v>
      </c>
      <c r="D121" s="1">
        <v>16.445</v>
      </c>
      <c r="E121" s="1">
        <v>7</v>
      </c>
      <c r="F121" s="1">
        <v>1</v>
      </c>
      <c r="G121" s="1">
        <v>11</v>
      </c>
      <c r="H121" s="1">
        <v>12</v>
      </c>
      <c r="I121" s="1">
        <f t="shared" si="3"/>
        <v>0.5023752969121138</v>
      </c>
      <c r="J121" s="1">
        <f t="shared" si="4"/>
        <v>0.63636363636363635</v>
      </c>
      <c r="K121" s="1">
        <f t="shared" si="5"/>
        <v>8.3333333333333329E-2</v>
      </c>
    </row>
    <row r="122" spans="1:11" x14ac:dyDescent="0.2">
      <c r="A122" t="s">
        <v>10</v>
      </c>
      <c r="B122" t="s">
        <v>20</v>
      </c>
      <c r="C122" s="1">
        <v>2.1509999999999998</v>
      </c>
      <c r="D122" s="1">
        <v>2.08</v>
      </c>
      <c r="E122" s="1">
        <v>1</v>
      </c>
      <c r="F122" s="1">
        <v>0</v>
      </c>
      <c r="G122" s="1">
        <v>6</v>
      </c>
      <c r="H122" s="1">
        <v>12</v>
      </c>
      <c r="I122" s="1">
        <f t="shared" si="3"/>
        <v>-3.3007903300790176E-2</v>
      </c>
      <c r="J122" s="1">
        <f t="shared" si="4"/>
        <v>0.16666666666666666</v>
      </c>
      <c r="K122" s="1">
        <f t="shared" si="5"/>
        <v>0</v>
      </c>
    </row>
    <row r="123" spans="1:11" x14ac:dyDescent="0.2">
      <c r="A123" t="s">
        <v>10</v>
      </c>
      <c r="B123" t="s">
        <v>21</v>
      </c>
      <c r="C123" s="1">
        <v>0.21600000000000003</v>
      </c>
      <c r="D123" s="1">
        <v>3.9850000000000003</v>
      </c>
      <c r="E123" s="1">
        <v>4</v>
      </c>
      <c r="F123" s="1">
        <v>1</v>
      </c>
      <c r="G123" s="1">
        <v>6</v>
      </c>
      <c r="H123" s="1">
        <v>12</v>
      </c>
      <c r="I123" s="1">
        <f t="shared" si="3"/>
        <v>17.449074074074073</v>
      </c>
      <c r="J123" s="1">
        <f t="shared" si="4"/>
        <v>0.66666666666666663</v>
      </c>
      <c r="K123" s="1">
        <f t="shared" si="5"/>
        <v>8.3333333333333329E-2</v>
      </c>
    </row>
    <row r="124" spans="1:11" x14ac:dyDescent="0.2">
      <c r="A124" t="s">
        <v>10</v>
      </c>
      <c r="B124" t="s">
        <v>22</v>
      </c>
      <c r="C124" s="1">
        <v>2.0630000000000002</v>
      </c>
      <c r="D124" s="1">
        <v>2.21</v>
      </c>
      <c r="E124" s="1">
        <v>6</v>
      </c>
      <c r="F124" s="1">
        <v>1</v>
      </c>
      <c r="G124" s="1">
        <v>11</v>
      </c>
      <c r="H124" s="1">
        <v>12</v>
      </c>
      <c r="I124" s="1">
        <f t="shared" si="3"/>
        <v>7.125545322346083E-2</v>
      </c>
      <c r="J124" s="1">
        <f t="shared" si="4"/>
        <v>0.54545454545454541</v>
      </c>
      <c r="K124" s="1">
        <f t="shared" si="5"/>
        <v>8.3333333333333329E-2</v>
      </c>
    </row>
    <row r="125" spans="1:11" x14ac:dyDescent="0.2">
      <c r="A125" t="s">
        <v>10</v>
      </c>
      <c r="B125" t="s">
        <v>23</v>
      </c>
      <c r="C125" s="1">
        <v>5.1329999999999991</v>
      </c>
      <c r="D125" s="1">
        <v>7.6789999999999994</v>
      </c>
      <c r="E125" s="1">
        <v>5</v>
      </c>
      <c r="F125" s="1">
        <v>1</v>
      </c>
      <c r="G125" s="1">
        <v>9</v>
      </c>
      <c r="H125" s="1">
        <v>12</v>
      </c>
      <c r="I125" s="1">
        <f t="shared" si="3"/>
        <v>0.49600623417105028</v>
      </c>
      <c r="J125" s="1">
        <f t="shared" si="4"/>
        <v>0.55555555555555558</v>
      </c>
      <c r="K125" s="1">
        <f t="shared" si="5"/>
        <v>8.3333333333333329E-2</v>
      </c>
    </row>
    <row r="126" spans="1:11" x14ac:dyDescent="0.2">
      <c r="A126" t="s">
        <v>10</v>
      </c>
      <c r="B126" t="s">
        <v>24</v>
      </c>
      <c r="C126" s="1">
        <v>9.495000000000001</v>
      </c>
      <c r="D126" s="1">
        <v>12.084</v>
      </c>
      <c r="E126" s="1">
        <v>5</v>
      </c>
      <c r="F126" s="1">
        <v>1</v>
      </c>
      <c r="G126" s="1">
        <v>12</v>
      </c>
      <c r="H126" s="1">
        <v>12</v>
      </c>
      <c r="I126" s="1">
        <f t="shared" si="3"/>
        <v>0.27266982622432834</v>
      </c>
      <c r="J126" s="1">
        <f t="shared" si="4"/>
        <v>0.41666666666666669</v>
      </c>
      <c r="K126" s="1">
        <f t="shared" si="5"/>
        <v>8.3333333333333329E-2</v>
      </c>
    </row>
    <row r="127" spans="1:11" x14ac:dyDescent="0.2">
      <c r="A127" t="s">
        <v>10</v>
      </c>
      <c r="B127" t="s">
        <v>25</v>
      </c>
      <c r="C127" s="1">
        <v>3.81</v>
      </c>
      <c r="D127" s="1">
        <v>3.8729999999999998</v>
      </c>
      <c r="E127" s="1">
        <v>1</v>
      </c>
      <c r="F127" s="1">
        <v>0</v>
      </c>
      <c r="G127" s="1">
        <v>2</v>
      </c>
      <c r="H127" s="1">
        <v>12</v>
      </c>
      <c r="I127" s="1">
        <f t="shared" si="3"/>
        <v>1.6535433070866024E-2</v>
      </c>
      <c r="J127" s="1">
        <f t="shared" si="4"/>
        <v>0.5</v>
      </c>
      <c r="K127" s="1">
        <f t="shared" si="5"/>
        <v>0</v>
      </c>
    </row>
    <row r="128" spans="1:11" x14ac:dyDescent="0.2">
      <c r="A128" t="s">
        <v>10</v>
      </c>
      <c r="B128" t="s">
        <v>26</v>
      </c>
      <c r="C128" s="1">
        <v>0.20100000000000001</v>
      </c>
      <c r="D128" s="1">
        <v>4.4999999999999998E-2</v>
      </c>
      <c r="E128" s="1">
        <v>0</v>
      </c>
      <c r="F128" s="1">
        <v>1</v>
      </c>
      <c r="G128" s="1">
        <v>1</v>
      </c>
      <c r="H128" s="1">
        <v>12</v>
      </c>
      <c r="I128" s="1">
        <f t="shared" si="3"/>
        <v>-0.77611940298507465</v>
      </c>
      <c r="J128" s="1">
        <f t="shared" si="4"/>
        <v>0</v>
      </c>
      <c r="K128" s="1">
        <f t="shared" si="5"/>
        <v>8.3333333333333329E-2</v>
      </c>
    </row>
    <row r="129" spans="1:11" x14ac:dyDescent="0.2">
      <c r="A129" t="s">
        <v>10</v>
      </c>
      <c r="B129" t="s">
        <v>27</v>
      </c>
      <c r="C129" s="1">
        <v>3.0979999999999999</v>
      </c>
      <c r="D129" s="1">
        <v>11.587999999999997</v>
      </c>
      <c r="E129" s="1">
        <v>9</v>
      </c>
      <c r="F129" s="1">
        <v>0</v>
      </c>
      <c r="G129" s="1">
        <v>11</v>
      </c>
      <c r="H129" s="1">
        <v>12</v>
      </c>
      <c r="I129" s="1">
        <f t="shared" si="3"/>
        <v>2.7404777275661711</v>
      </c>
      <c r="J129" s="1">
        <f t="shared" si="4"/>
        <v>0.81818181818181823</v>
      </c>
      <c r="K129" s="1">
        <f t="shared" si="5"/>
        <v>0</v>
      </c>
    </row>
    <row r="130" spans="1:11" x14ac:dyDescent="0.2">
      <c r="A130" t="s">
        <v>10</v>
      </c>
      <c r="B130" t="s">
        <v>28</v>
      </c>
      <c r="C130" s="1">
        <v>37.489999999999995</v>
      </c>
      <c r="D130" s="1">
        <v>41.195</v>
      </c>
      <c r="E130" s="1">
        <v>4</v>
      </c>
      <c r="F130" s="1">
        <v>1</v>
      </c>
      <c r="G130" s="1">
        <v>12</v>
      </c>
      <c r="H130" s="1">
        <v>12</v>
      </c>
      <c r="I130" s="1">
        <f t="shared" si="3"/>
        <v>9.8826353694318581E-2</v>
      </c>
      <c r="J130" s="1">
        <f t="shared" si="4"/>
        <v>0.33333333333333331</v>
      </c>
      <c r="K130" s="1">
        <f t="shared" si="5"/>
        <v>8.3333333333333329E-2</v>
      </c>
    </row>
    <row r="131" spans="1:11" x14ac:dyDescent="0.2">
      <c r="A131" t="s">
        <v>10</v>
      </c>
      <c r="B131" t="s">
        <v>29</v>
      </c>
      <c r="C131" s="1">
        <v>154.24099999999999</v>
      </c>
      <c r="D131" s="1">
        <v>215.96400284767151</v>
      </c>
      <c r="E131" s="1">
        <v>9</v>
      </c>
      <c r="F131" s="1">
        <v>0</v>
      </c>
      <c r="G131" s="1">
        <v>12</v>
      </c>
      <c r="H131" s="1">
        <v>12</v>
      </c>
      <c r="I131" s="1">
        <f t="shared" ref="I131:I194" si="6">(D131/C131)-1</f>
        <v>0.40017247585059446</v>
      </c>
      <c r="J131" s="1">
        <f t="shared" ref="J131:J194" si="7">E131/G131</f>
        <v>0.75</v>
      </c>
      <c r="K131" s="1">
        <f t="shared" ref="K131:K194" si="8">F131/H131</f>
        <v>0</v>
      </c>
    </row>
    <row r="132" spans="1:11" x14ac:dyDescent="0.2">
      <c r="A132" t="s">
        <v>11</v>
      </c>
      <c r="B132" t="s">
        <v>17</v>
      </c>
      <c r="C132" s="1">
        <v>218.41299999999993</v>
      </c>
      <c r="D132" s="1">
        <v>303.78899999999993</v>
      </c>
      <c r="E132" s="1">
        <v>15</v>
      </c>
      <c r="F132" s="1">
        <v>0</v>
      </c>
      <c r="G132" s="1">
        <v>23</v>
      </c>
      <c r="H132" s="1">
        <v>41</v>
      </c>
      <c r="I132" s="1">
        <f t="shared" si="6"/>
        <v>0.39089248350601857</v>
      </c>
      <c r="J132" s="1">
        <f t="shared" si="7"/>
        <v>0.65217391304347827</v>
      </c>
      <c r="K132" s="1">
        <f t="shared" si="8"/>
        <v>0</v>
      </c>
    </row>
    <row r="133" spans="1:11" x14ac:dyDescent="0.2">
      <c r="A133" t="s">
        <v>11</v>
      </c>
      <c r="B133" t="s">
        <v>18</v>
      </c>
      <c r="C133" s="1">
        <v>40.211000000000006</v>
      </c>
      <c r="D133" s="1">
        <v>42.056999999999988</v>
      </c>
      <c r="E133" s="1">
        <v>7</v>
      </c>
      <c r="F133" s="1">
        <v>2</v>
      </c>
      <c r="G133" s="1">
        <v>23</v>
      </c>
      <c r="H133" s="1">
        <v>41</v>
      </c>
      <c r="I133" s="1">
        <f t="shared" si="6"/>
        <v>4.5907836164233329E-2</v>
      </c>
      <c r="J133" s="1">
        <f t="shared" si="7"/>
        <v>0.30434782608695654</v>
      </c>
      <c r="K133" s="1">
        <f t="shared" si="8"/>
        <v>4.878048780487805E-2</v>
      </c>
    </row>
    <row r="134" spans="1:11" x14ac:dyDescent="0.2">
      <c r="A134" t="s">
        <v>11</v>
      </c>
      <c r="B134" t="s">
        <v>19</v>
      </c>
      <c r="C134" s="1">
        <v>12.319999999999999</v>
      </c>
      <c r="D134" s="1">
        <v>39.766999999999996</v>
      </c>
      <c r="E134" s="1">
        <v>16</v>
      </c>
      <c r="F134" s="1">
        <v>3</v>
      </c>
      <c r="G134" s="1">
        <v>23</v>
      </c>
      <c r="H134" s="1">
        <v>41</v>
      </c>
      <c r="I134" s="1">
        <f t="shared" si="6"/>
        <v>2.2278409090909093</v>
      </c>
      <c r="J134" s="1">
        <f t="shared" si="7"/>
        <v>0.69565217391304346</v>
      </c>
      <c r="K134" s="1">
        <f t="shared" si="8"/>
        <v>7.3170731707317069E-2</v>
      </c>
    </row>
    <row r="135" spans="1:11" x14ac:dyDescent="0.2">
      <c r="A135" t="s">
        <v>11</v>
      </c>
      <c r="B135" t="s">
        <v>20</v>
      </c>
      <c r="C135" s="1">
        <v>9.548</v>
      </c>
      <c r="D135" s="1">
        <v>9.2999999999999972</v>
      </c>
      <c r="E135" s="1">
        <v>9</v>
      </c>
      <c r="F135" s="1">
        <v>2</v>
      </c>
      <c r="G135" s="1">
        <v>19</v>
      </c>
      <c r="H135" s="1">
        <v>41</v>
      </c>
      <c r="I135" s="1">
        <f t="shared" si="6"/>
        <v>-2.5974025974026316E-2</v>
      </c>
      <c r="J135" s="1">
        <f t="shared" si="7"/>
        <v>0.47368421052631576</v>
      </c>
      <c r="K135" s="1">
        <f t="shared" si="8"/>
        <v>4.878048780487805E-2</v>
      </c>
    </row>
    <row r="136" spans="1:11" x14ac:dyDescent="0.2">
      <c r="A136" t="s">
        <v>11</v>
      </c>
      <c r="B136" t="s">
        <v>21</v>
      </c>
      <c r="C136" s="1">
        <v>3.39</v>
      </c>
      <c r="D136" s="1">
        <v>36.955000000000013</v>
      </c>
      <c r="E136" s="1">
        <v>19</v>
      </c>
      <c r="F136" s="1">
        <v>1</v>
      </c>
      <c r="G136" s="1">
        <v>22</v>
      </c>
      <c r="H136" s="1">
        <v>41</v>
      </c>
      <c r="I136" s="1">
        <f t="shared" si="6"/>
        <v>9.9011799410029528</v>
      </c>
      <c r="J136" s="1">
        <f t="shared" si="7"/>
        <v>0.86363636363636365</v>
      </c>
      <c r="K136" s="1">
        <f t="shared" si="8"/>
        <v>2.4390243902439025E-2</v>
      </c>
    </row>
    <row r="137" spans="1:11" x14ac:dyDescent="0.2">
      <c r="A137" t="s">
        <v>11</v>
      </c>
      <c r="B137" t="s">
        <v>22</v>
      </c>
      <c r="C137" s="1">
        <v>20.787000000000006</v>
      </c>
      <c r="D137" s="1">
        <v>23.914000000000009</v>
      </c>
      <c r="E137" s="1">
        <v>12</v>
      </c>
      <c r="F137" s="1">
        <v>4</v>
      </c>
      <c r="G137" s="1">
        <v>39</v>
      </c>
      <c r="H137" s="1">
        <v>41</v>
      </c>
      <c r="I137" s="1">
        <f t="shared" si="6"/>
        <v>0.15043055756001356</v>
      </c>
      <c r="J137" s="1">
        <f t="shared" si="7"/>
        <v>0.30769230769230771</v>
      </c>
      <c r="K137" s="1">
        <f t="shared" si="8"/>
        <v>9.7560975609756101E-2</v>
      </c>
    </row>
    <row r="138" spans="1:11" x14ac:dyDescent="0.2">
      <c r="A138" t="s">
        <v>11</v>
      </c>
      <c r="B138" t="s">
        <v>23</v>
      </c>
      <c r="C138" s="1">
        <v>24.965</v>
      </c>
      <c r="D138" s="1">
        <v>31.603999999999992</v>
      </c>
      <c r="E138" s="1">
        <v>18</v>
      </c>
      <c r="F138" s="1">
        <v>4</v>
      </c>
      <c r="G138" s="1">
        <v>35</v>
      </c>
      <c r="H138" s="1">
        <v>41</v>
      </c>
      <c r="I138" s="1">
        <f t="shared" si="6"/>
        <v>0.26593230522731792</v>
      </c>
      <c r="J138" s="1">
        <f t="shared" si="7"/>
        <v>0.51428571428571423</v>
      </c>
      <c r="K138" s="1">
        <f t="shared" si="8"/>
        <v>9.7560975609756101E-2</v>
      </c>
    </row>
    <row r="139" spans="1:11" x14ac:dyDescent="0.2">
      <c r="A139" t="s">
        <v>11</v>
      </c>
      <c r="B139" t="s">
        <v>24</v>
      </c>
      <c r="C139" s="1">
        <v>23.324999999999992</v>
      </c>
      <c r="D139" s="1">
        <v>33.07</v>
      </c>
      <c r="E139" s="1">
        <v>20</v>
      </c>
      <c r="F139" s="1">
        <v>6</v>
      </c>
      <c r="G139" s="1">
        <v>40</v>
      </c>
      <c r="H139" s="1">
        <v>41</v>
      </c>
      <c r="I139" s="1">
        <f t="shared" si="6"/>
        <v>0.41779206859592755</v>
      </c>
      <c r="J139" s="1">
        <f t="shared" si="7"/>
        <v>0.5</v>
      </c>
      <c r="K139" s="1">
        <f t="shared" si="8"/>
        <v>0.14634146341463414</v>
      </c>
    </row>
    <row r="140" spans="1:11" x14ac:dyDescent="0.2">
      <c r="A140" t="s">
        <v>11</v>
      </c>
      <c r="B140" t="s">
        <v>25</v>
      </c>
      <c r="C140" s="1">
        <v>0.81400000000000006</v>
      </c>
      <c r="D140" s="1">
        <v>1.147</v>
      </c>
      <c r="E140" s="1">
        <v>3</v>
      </c>
      <c r="F140" s="1">
        <v>2</v>
      </c>
      <c r="G140" s="1">
        <v>9</v>
      </c>
      <c r="H140" s="1">
        <v>41</v>
      </c>
      <c r="I140" s="1">
        <f t="shared" si="6"/>
        <v>0.40909090909090895</v>
      </c>
      <c r="J140" s="1">
        <f t="shared" si="7"/>
        <v>0.33333333333333331</v>
      </c>
      <c r="K140" s="1">
        <f t="shared" si="8"/>
        <v>4.878048780487805E-2</v>
      </c>
    </row>
    <row r="141" spans="1:11" x14ac:dyDescent="0.2">
      <c r="A141" t="s">
        <v>11</v>
      </c>
      <c r="B141" t="s">
        <v>26</v>
      </c>
      <c r="C141" s="1">
        <v>6.4000000000000001E-2</v>
      </c>
      <c r="D141" s="1">
        <v>6.4000000000000001E-2</v>
      </c>
      <c r="E141" s="1">
        <v>0</v>
      </c>
      <c r="F141" s="1">
        <v>0</v>
      </c>
      <c r="G141" s="1">
        <v>1</v>
      </c>
      <c r="H141" s="1">
        <v>41</v>
      </c>
      <c r="I141" s="1">
        <f t="shared" si="6"/>
        <v>0</v>
      </c>
      <c r="J141" s="1">
        <f t="shared" si="7"/>
        <v>0</v>
      </c>
      <c r="K141" s="1">
        <f t="shared" si="8"/>
        <v>0</v>
      </c>
    </row>
    <row r="142" spans="1:11" x14ac:dyDescent="0.2">
      <c r="A142" t="s">
        <v>11</v>
      </c>
      <c r="B142" t="s">
        <v>27</v>
      </c>
      <c r="C142" s="1">
        <v>36.919999999999995</v>
      </c>
      <c r="D142" s="1">
        <v>54.39200000000001</v>
      </c>
      <c r="E142" s="1">
        <v>15</v>
      </c>
      <c r="F142" s="1">
        <v>8</v>
      </c>
      <c r="G142" s="1">
        <v>41</v>
      </c>
      <c r="H142" s="1">
        <v>41</v>
      </c>
      <c r="I142" s="1">
        <f t="shared" si="6"/>
        <v>0.47323943661971879</v>
      </c>
      <c r="J142" s="1">
        <f t="shared" si="7"/>
        <v>0.36585365853658536</v>
      </c>
      <c r="K142" s="1">
        <f t="shared" si="8"/>
        <v>0.1951219512195122</v>
      </c>
    </row>
    <row r="143" spans="1:11" x14ac:dyDescent="0.2">
      <c r="A143" t="s">
        <v>11</v>
      </c>
      <c r="B143" t="s">
        <v>28</v>
      </c>
      <c r="C143" s="1">
        <v>99.067000000000007</v>
      </c>
      <c r="D143" s="1">
        <v>112.61700000000002</v>
      </c>
      <c r="E143" s="1">
        <v>14</v>
      </c>
      <c r="F143" s="1">
        <v>7</v>
      </c>
      <c r="G143" s="1">
        <v>40</v>
      </c>
      <c r="H143" s="1">
        <v>41</v>
      </c>
      <c r="I143" s="1">
        <f t="shared" si="6"/>
        <v>0.13677612121089777</v>
      </c>
      <c r="J143" s="1">
        <f t="shared" si="7"/>
        <v>0.35</v>
      </c>
      <c r="K143" s="1">
        <f t="shared" si="8"/>
        <v>0.17073170731707318</v>
      </c>
    </row>
    <row r="144" spans="1:11" x14ac:dyDescent="0.2">
      <c r="A144" t="s">
        <v>11</v>
      </c>
      <c r="B144" t="s">
        <v>29</v>
      </c>
      <c r="C144" s="1">
        <v>489.82399999999996</v>
      </c>
      <c r="D144" s="1">
        <v>688.67600154876709</v>
      </c>
      <c r="E144" s="1">
        <v>26</v>
      </c>
      <c r="F144" s="1">
        <v>3</v>
      </c>
      <c r="G144" s="1">
        <v>41</v>
      </c>
      <c r="H144" s="1">
        <v>41</v>
      </c>
      <c r="I144" s="1">
        <f t="shared" si="6"/>
        <v>0.40596622776500779</v>
      </c>
      <c r="J144" s="1">
        <f t="shared" si="7"/>
        <v>0.63414634146341464</v>
      </c>
      <c r="K144" s="1">
        <f t="shared" si="8"/>
        <v>7.3170731707317069E-2</v>
      </c>
    </row>
    <row r="145" spans="1:11" x14ac:dyDescent="0.2">
      <c r="A145" t="s">
        <v>12</v>
      </c>
      <c r="B145" t="s">
        <v>17</v>
      </c>
      <c r="C145" s="1">
        <v>268.31599999999997</v>
      </c>
      <c r="D145" s="1">
        <v>290.00399999999996</v>
      </c>
      <c r="E145" s="1">
        <v>7</v>
      </c>
      <c r="F145" s="1">
        <v>4</v>
      </c>
      <c r="G145" s="1">
        <v>22</v>
      </c>
      <c r="H145" s="1">
        <v>69</v>
      </c>
      <c r="I145" s="1">
        <f t="shared" si="6"/>
        <v>8.0830066041533088E-2</v>
      </c>
      <c r="J145" s="1">
        <f t="shared" si="7"/>
        <v>0.31818181818181818</v>
      </c>
      <c r="K145" s="1">
        <f t="shared" si="8"/>
        <v>5.7971014492753624E-2</v>
      </c>
    </row>
    <row r="146" spans="1:11" x14ac:dyDescent="0.2">
      <c r="A146" t="s">
        <v>12</v>
      </c>
      <c r="B146" t="s">
        <v>18</v>
      </c>
      <c r="C146" s="1">
        <v>51.134</v>
      </c>
      <c r="D146" s="1">
        <v>53.741999999999997</v>
      </c>
      <c r="E146" s="1">
        <v>9</v>
      </c>
      <c r="F146" s="1">
        <v>1</v>
      </c>
      <c r="G146" s="1">
        <v>19</v>
      </c>
      <c r="H146" s="1">
        <v>69</v>
      </c>
      <c r="I146" s="1">
        <f t="shared" si="6"/>
        <v>5.1003246372276712E-2</v>
      </c>
      <c r="J146" s="1">
        <f t="shared" si="7"/>
        <v>0.47368421052631576</v>
      </c>
      <c r="K146" s="1">
        <f t="shared" si="8"/>
        <v>1.4492753623188406E-2</v>
      </c>
    </row>
    <row r="147" spans="1:11" x14ac:dyDescent="0.2">
      <c r="A147" t="s">
        <v>12</v>
      </c>
      <c r="B147" t="s">
        <v>19</v>
      </c>
      <c r="C147" s="1">
        <v>31.910999999999998</v>
      </c>
      <c r="D147" s="1">
        <v>33.246000000000002</v>
      </c>
      <c r="E147" s="1">
        <v>9</v>
      </c>
      <c r="F147" s="1">
        <v>4</v>
      </c>
      <c r="G147" s="1">
        <v>18</v>
      </c>
      <c r="H147" s="1">
        <v>69</v>
      </c>
      <c r="I147" s="1">
        <f t="shared" si="6"/>
        <v>4.1835103882673863E-2</v>
      </c>
      <c r="J147" s="1">
        <f t="shared" si="7"/>
        <v>0.5</v>
      </c>
      <c r="K147" s="1">
        <f t="shared" si="8"/>
        <v>5.7971014492753624E-2</v>
      </c>
    </row>
    <row r="148" spans="1:11" x14ac:dyDescent="0.2">
      <c r="A148" t="s">
        <v>12</v>
      </c>
      <c r="B148" t="s">
        <v>20</v>
      </c>
      <c r="C148" s="1">
        <v>15.857999999999999</v>
      </c>
      <c r="D148" s="1">
        <v>17.027999999999995</v>
      </c>
      <c r="E148" s="1">
        <v>7</v>
      </c>
      <c r="F148" s="1">
        <v>2</v>
      </c>
      <c r="G148" s="1">
        <v>16</v>
      </c>
      <c r="H148" s="1">
        <v>69</v>
      </c>
      <c r="I148" s="1">
        <f t="shared" si="6"/>
        <v>7.377979568671944E-2</v>
      </c>
      <c r="J148" s="1">
        <f t="shared" si="7"/>
        <v>0.4375</v>
      </c>
      <c r="K148" s="1">
        <f t="shared" si="8"/>
        <v>2.8985507246376812E-2</v>
      </c>
    </row>
    <row r="149" spans="1:11" x14ac:dyDescent="0.2">
      <c r="A149" t="s">
        <v>12</v>
      </c>
      <c r="B149" t="s">
        <v>21</v>
      </c>
      <c r="C149" s="1">
        <v>3.1280000000000001</v>
      </c>
      <c r="D149" s="1">
        <v>4.1429999999999989</v>
      </c>
      <c r="E149" s="1">
        <v>5</v>
      </c>
      <c r="F149" s="1">
        <v>4</v>
      </c>
      <c r="G149" s="1">
        <v>15</v>
      </c>
      <c r="H149" s="1">
        <v>69</v>
      </c>
      <c r="I149" s="1">
        <f t="shared" si="6"/>
        <v>0.32448849104859301</v>
      </c>
      <c r="J149" s="1">
        <f t="shared" si="7"/>
        <v>0.33333333333333331</v>
      </c>
      <c r="K149" s="1">
        <f t="shared" si="8"/>
        <v>5.7971014492753624E-2</v>
      </c>
    </row>
    <row r="150" spans="1:11" x14ac:dyDescent="0.2">
      <c r="A150" t="s">
        <v>12</v>
      </c>
      <c r="B150" t="s">
        <v>22</v>
      </c>
      <c r="C150" s="1">
        <v>27.763999999999996</v>
      </c>
      <c r="D150" s="1">
        <v>30.242999999999999</v>
      </c>
      <c r="E150" s="1">
        <v>31</v>
      </c>
      <c r="F150" s="1">
        <v>7</v>
      </c>
      <c r="G150" s="1">
        <v>62</v>
      </c>
      <c r="H150" s="1">
        <v>69</v>
      </c>
      <c r="I150" s="1">
        <f t="shared" si="6"/>
        <v>8.9288286990347299E-2</v>
      </c>
      <c r="J150" s="1">
        <f t="shared" si="7"/>
        <v>0.5</v>
      </c>
      <c r="K150" s="1">
        <f t="shared" si="8"/>
        <v>0.10144927536231885</v>
      </c>
    </row>
    <row r="151" spans="1:11" x14ac:dyDescent="0.2">
      <c r="A151" t="s">
        <v>12</v>
      </c>
      <c r="B151" t="s">
        <v>23</v>
      </c>
      <c r="C151" s="1">
        <v>20.277999999999999</v>
      </c>
      <c r="D151" s="1">
        <v>36.330000000000005</v>
      </c>
      <c r="E151" s="1">
        <v>32</v>
      </c>
      <c r="F151" s="1">
        <v>7</v>
      </c>
      <c r="G151" s="1">
        <v>56</v>
      </c>
      <c r="H151" s="1">
        <v>69</v>
      </c>
      <c r="I151" s="1">
        <f t="shared" si="6"/>
        <v>0.79159680441858216</v>
      </c>
      <c r="J151" s="1">
        <f t="shared" si="7"/>
        <v>0.5714285714285714</v>
      </c>
      <c r="K151" s="1">
        <f t="shared" si="8"/>
        <v>0.10144927536231885</v>
      </c>
    </row>
    <row r="152" spans="1:11" x14ac:dyDescent="0.2">
      <c r="A152" t="s">
        <v>12</v>
      </c>
      <c r="B152" t="s">
        <v>24</v>
      </c>
      <c r="C152" s="1">
        <v>27.760999999999999</v>
      </c>
      <c r="D152" s="1">
        <v>29.346</v>
      </c>
      <c r="E152" s="1">
        <v>11</v>
      </c>
      <c r="F152" s="1">
        <v>8</v>
      </c>
      <c r="G152" s="1">
        <v>48</v>
      </c>
      <c r="H152" s="1">
        <v>69</v>
      </c>
      <c r="I152" s="1">
        <f t="shared" si="6"/>
        <v>5.7094485068981626E-2</v>
      </c>
      <c r="J152" s="1">
        <f t="shared" si="7"/>
        <v>0.22916666666666666</v>
      </c>
      <c r="K152" s="1">
        <f t="shared" si="8"/>
        <v>0.11594202898550725</v>
      </c>
    </row>
    <row r="153" spans="1:11" x14ac:dyDescent="0.2">
      <c r="A153" t="s">
        <v>12</v>
      </c>
      <c r="B153" t="s">
        <v>25</v>
      </c>
      <c r="C153" s="1">
        <v>0.379</v>
      </c>
      <c r="D153" s="1">
        <v>0.4880000000000001</v>
      </c>
      <c r="E153" s="1">
        <v>5</v>
      </c>
      <c r="F153" s="1">
        <v>4</v>
      </c>
      <c r="G153" s="1">
        <v>13</v>
      </c>
      <c r="H153" s="1">
        <v>69</v>
      </c>
      <c r="I153" s="1">
        <f t="shared" si="6"/>
        <v>0.28759894459102919</v>
      </c>
      <c r="J153" s="1">
        <f t="shared" si="7"/>
        <v>0.38461538461538464</v>
      </c>
      <c r="K153" s="1">
        <f t="shared" si="8"/>
        <v>5.7971014492753624E-2</v>
      </c>
    </row>
    <row r="154" spans="1:11" x14ac:dyDescent="0.2">
      <c r="A154" t="s">
        <v>12</v>
      </c>
      <c r="B154" t="s">
        <v>26</v>
      </c>
      <c r="C154" s="1">
        <v>1.0629999999999999</v>
      </c>
      <c r="D154" s="1">
        <v>0.86399999999999999</v>
      </c>
      <c r="E154" s="1">
        <v>2</v>
      </c>
      <c r="F154" s="1">
        <v>1</v>
      </c>
      <c r="G154" s="1">
        <v>3</v>
      </c>
      <c r="H154" s="1">
        <v>69</v>
      </c>
      <c r="I154" s="1">
        <f t="shared" si="6"/>
        <v>-0.18720602069614301</v>
      </c>
      <c r="J154" s="1">
        <f t="shared" si="7"/>
        <v>0.66666666666666663</v>
      </c>
      <c r="K154" s="1">
        <f t="shared" si="8"/>
        <v>1.4492753623188406E-2</v>
      </c>
    </row>
    <row r="155" spans="1:11" x14ac:dyDescent="0.2">
      <c r="A155" t="s">
        <v>12</v>
      </c>
      <c r="B155" t="s">
        <v>27</v>
      </c>
      <c r="C155" s="1">
        <v>27.413999999999994</v>
      </c>
      <c r="D155" s="1">
        <v>39.741999999999997</v>
      </c>
      <c r="E155" s="1">
        <v>24</v>
      </c>
      <c r="F155" s="1">
        <v>16</v>
      </c>
      <c r="G155" s="1">
        <v>68</v>
      </c>
      <c r="H155" s="1">
        <v>69</v>
      </c>
      <c r="I155" s="1">
        <f t="shared" si="6"/>
        <v>0.44969723498942171</v>
      </c>
      <c r="J155" s="1">
        <f t="shared" si="7"/>
        <v>0.35294117647058826</v>
      </c>
      <c r="K155" s="1">
        <f t="shared" si="8"/>
        <v>0.2318840579710145</v>
      </c>
    </row>
    <row r="156" spans="1:11" x14ac:dyDescent="0.2">
      <c r="A156" t="s">
        <v>12</v>
      </c>
      <c r="B156" t="s">
        <v>28</v>
      </c>
      <c r="C156" s="1">
        <v>126.571</v>
      </c>
      <c r="D156" s="1">
        <v>123.77299999999997</v>
      </c>
      <c r="E156" s="1">
        <v>23</v>
      </c>
      <c r="F156" s="1">
        <v>10</v>
      </c>
      <c r="G156" s="1">
        <v>63</v>
      </c>
      <c r="H156" s="1">
        <v>69</v>
      </c>
      <c r="I156" s="1">
        <f t="shared" si="6"/>
        <v>-2.2106169659716901E-2</v>
      </c>
      <c r="J156" s="1">
        <f t="shared" si="7"/>
        <v>0.36507936507936506</v>
      </c>
      <c r="K156" s="1">
        <f t="shared" si="8"/>
        <v>0.14492753623188406</v>
      </c>
    </row>
    <row r="157" spans="1:11" x14ac:dyDescent="0.2">
      <c r="A157" t="s">
        <v>12</v>
      </c>
      <c r="B157" t="s">
        <v>29</v>
      </c>
      <c r="C157" s="1">
        <v>601.57700000000011</v>
      </c>
      <c r="D157" s="1">
        <v>658.94899178296328</v>
      </c>
      <c r="E157" s="1">
        <v>31</v>
      </c>
      <c r="F157" s="1">
        <v>7</v>
      </c>
      <c r="G157" s="1">
        <v>69</v>
      </c>
      <c r="H157" s="1">
        <v>69</v>
      </c>
      <c r="I157" s="1">
        <f t="shared" si="6"/>
        <v>9.536932393187092E-2</v>
      </c>
      <c r="J157" s="1">
        <f t="shared" si="7"/>
        <v>0.44927536231884058</v>
      </c>
      <c r="K157" s="1">
        <f t="shared" si="8"/>
        <v>0.10144927536231885</v>
      </c>
    </row>
    <row r="158" spans="1:11" x14ac:dyDescent="0.2">
      <c r="A158" t="s">
        <v>13</v>
      </c>
      <c r="B158" t="s">
        <v>17</v>
      </c>
      <c r="C158" s="1">
        <v>163.45800000000003</v>
      </c>
      <c r="D158" s="1">
        <v>195.76000000000005</v>
      </c>
      <c r="E158" s="1">
        <v>8</v>
      </c>
      <c r="F158" s="1">
        <v>3</v>
      </c>
      <c r="G158" s="1">
        <v>15</v>
      </c>
      <c r="H158" s="1">
        <v>34</v>
      </c>
      <c r="I158" s="1">
        <f t="shared" si="6"/>
        <v>0.19761651311040151</v>
      </c>
      <c r="J158" s="1">
        <f t="shared" si="7"/>
        <v>0.53333333333333333</v>
      </c>
      <c r="K158" s="1">
        <f t="shared" si="8"/>
        <v>8.8235294117647065E-2</v>
      </c>
    </row>
    <row r="159" spans="1:11" x14ac:dyDescent="0.2">
      <c r="A159" t="s">
        <v>13</v>
      </c>
      <c r="B159" t="s">
        <v>18</v>
      </c>
      <c r="C159" s="1">
        <v>28.570000000000004</v>
      </c>
      <c r="D159" s="1">
        <v>33.160999999999994</v>
      </c>
      <c r="E159" s="1">
        <v>5</v>
      </c>
      <c r="F159" s="1">
        <v>1</v>
      </c>
      <c r="G159" s="1">
        <v>14</v>
      </c>
      <c r="H159" s="1">
        <v>34</v>
      </c>
      <c r="I159" s="1">
        <f t="shared" si="6"/>
        <v>0.16069303465173213</v>
      </c>
      <c r="J159" s="1">
        <f t="shared" si="7"/>
        <v>0.35714285714285715</v>
      </c>
      <c r="K159" s="1">
        <f t="shared" si="8"/>
        <v>2.9411764705882353E-2</v>
      </c>
    </row>
    <row r="160" spans="1:11" x14ac:dyDescent="0.2">
      <c r="A160" t="s">
        <v>13</v>
      </c>
      <c r="B160" t="s">
        <v>19</v>
      </c>
      <c r="C160" s="1">
        <v>16.003999999999998</v>
      </c>
      <c r="D160" s="1">
        <v>30.696999999999999</v>
      </c>
      <c r="E160" s="1">
        <v>7</v>
      </c>
      <c r="F160" s="1">
        <v>2</v>
      </c>
      <c r="G160" s="1">
        <v>13</v>
      </c>
      <c r="H160" s="1">
        <v>34</v>
      </c>
      <c r="I160" s="1">
        <f t="shared" si="6"/>
        <v>0.91808297925518634</v>
      </c>
      <c r="J160" s="1">
        <f t="shared" si="7"/>
        <v>0.53846153846153844</v>
      </c>
      <c r="K160" s="1">
        <f t="shared" si="8"/>
        <v>5.8823529411764705E-2</v>
      </c>
    </row>
    <row r="161" spans="1:11" x14ac:dyDescent="0.2">
      <c r="A161" t="s">
        <v>13</v>
      </c>
      <c r="B161" t="s">
        <v>20</v>
      </c>
      <c r="C161" s="1">
        <v>8.109</v>
      </c>
      <c r="D161" s="1">
        <v>5.2510000000000003</v>
      </c>
      <c r="E161" s="1">
        <v>6</v>
      </c>
      <c r="F161" s="1">
        <v>5</v>
      </c>
      <c r="G161" s="1">
        <v>15</v>
      </c>
      <c r="H161" s="1">
        <v>34</v>
      </c>
      <c r="I161" s="1">
        <f t="shared" si="6"/>
        <v>-0.3524478973979529</v>
      </c>
      <c r="J161" s="1">
        <f t="shared" si="7"/>
        <v>0.4</v>
      </c>
      <c r="K161" s="1">
        <f t="shared" si="8"/>
        <v>0.14705882352941177</v>
      </c>
    </row>
    <row r="162" spans="1:11" x14ac:dyDescent="0.2">
      <c r="A162" t="s">
        <v>13</v>
      </c>
      <c r="B162" t="s">
        <v>21</v>
      </c>
      <c r="C162" s="1">
        <v>3.2199999999999998</v>
      </c>
      <c r="D162" s="1">
        <v>10.196999999999999</v>
      </c>
      <c r="E162" s="1">
        <v>6</v>
      </c>
      <c r="F162" s="1">
        <v>4</v>
      </c>
      <c r="G162" s="1">
        <v>13</v>
      </c>
      <c r="H162" s="1">
        <v>34</v>
      </c>
      <c r="I162" s="1">
        <f t="shared" si="6"/>
        <v>2.1667701863354036</v>
      </c>
      <c r="J162" s="1">
        <f t="shared" si="7"/>
        <v>0.46153846153846156</v>
      </c>
      <c r="K162" s="1">
        <f t="shared" si="8"/>
        <v>0.11764705882352941</v>
      </c>
    </row>
    <row r="163" spans="1:11" x14ac:dyDescent="0.2">
      <c r="A163" t="s">
        <v>13</v>
      </c>
      <c r="B163" t="s">
        <v>22</v>
      </c>
      <c r="C163" s="1">
        <v>14.805999999999997</v>
      </c>
      <c r="D163" s="1">
        <v>16.564000000000004</v>
      </c>
      <c r="E163" s="1">
        <v>11</v>
      </c>
      <c r="F163" s="1">
        <v>6</v>
      </c>
      <c r="G163" s="1">
        <v>32</v>
      </c>
      <c r="H163" s="1">
        <v>34</v>
      </c>
      <c r="I163" s="1">
        <f t="shared" si="6"/>
        <v>0.11873564771038803</v>
      </c>
      <c r="J163" s="1">
        <f t="shared" si="7"/>
        <v>0.34375</v>
      </c>
      <c r="K163" s="1">
        <f t="shared" si="8"/>
        <v>0.17647058823529413</v>
      </c>
    </row>
    <row r="164" spans="1:11" x14ac:dyDescent="0.2">
      <c r="A164" t="s">
        <v>13</v>
      </c>
      <c r="B164" t="s">
        <v>23</v>
      </c>
      <c r="C164" s="1">
        <v>10.523000000000001</v>
      </c>
      <c r="D164" s="1">
        <v>18.044999999999998</v>
      </c>
      <c r="E164" s="1">
        <v>15</v>
      </c>
      <c r="F164" s="1">
        <v>3</v>
      </c>
      <c r="G164" s="1">
        <v>27</v>
      </c>
      <c r="H164" s="1">
        <v>34</v>
      </c>
      <c r="I164" s="1">
        <f t="shared" si="6"/>
        <v>0.71481516677753443</v>
      </c>
      <c r="J164" s="1">
        <f t="shared" si="7"/>
        <v>0.55555555555555558</v>
      </c>
      <c r="K164" s="1">
        <f t="shared" si="8"/>
        <v>8.8235294117647065E-2</v>
      </c>
    </row>
    <row r="165" spans="1:11" x14ac:dyDescent="0.2">
      <c r="A165" t="s">
        <v>13</v>
      </c>
      <c r="B165" t="s">
        <v>24</v>
      </c>
      <c r="C165" s="1">
        <v>18.446000000000005</v>
      </c>
      <c r="D165" s="1">
        <v>24.122000000000007</v>
      </c>
      <c r="E165" s="1">
        <v>12</v>
      </c>
      <c r="F165" s="1">
        <v>3</v>
      </c>
      <c r="G165" s="1">
        <v>31</v>
      </c>
      <c r="H165" s="1">
        <v>34</v>
      </c>
      <c r="I165" s="1">
        <f t="shared" si="6"/>
        <v>0.30770898839856886</v>
      </c>
      <c r="J165" s="1">
        <f t="shared" si="7"/>
        <v>0.38709677419354838</v>
      </c>
      <c r="K165" s="1">
        <f t="shared" si="8"/>
        <v>8.8235294117647065E-2</v>
      </c>
    </row>
    <row r="166" spans="1:11" x14ac:dyDescent="0.2">
      <c r="A166" t="s">
        <v>13</v>
      </c>
      <c r="B166" t="s">
        <v>25</v>
      </c>
      <c r="C166" s="1">
        <v>1.7110000000000001</v>
      </c>
      <c r="D166" s="1">
        <v>2.9129999999999998</v>
      </c>
      <c r="E166" s="1">
        <v>7</v>
      </c>
      <c r="F166" s="1">
        <v>1</v>
      </c>
      <c r="G166" s="1">
        <v>10</v>
      </c>
      <c r="H166" s="1">
        <v>34</v>
      </c>
      <c r="I166" s="1">
        <f t="shared" si="6"/>
        <v>0.70251315020455851</v>
      </c>
      <c r="J166" s="1">
        <f t="shared" si="7"/>
        <v>0.7</v>
      </c>
      <c r="K166" s="1">
        <f t="shared" si="8"/>
        <v>2.9411764705882353E-2</v>
      </c>
    </row>
    <row r="167" spans="1:11" x14ac:dyDescent="0.2">
      <c r="A167" t="s">
        <v>13</v>
      </c>
      <c r="B167" t="s">
        <v>26</v>
      </c>
      <c r="C167" s="1">
        <v>0.26800000000000002</v>
      </c>
      <c r="D167" s="1">
        <v>0.67399999999999993</v>
      </c>
      <c r="E167" s="1">
        <v>2</v>
      </c>
      <c r="F167" s="1">
        <v>0</v>
      </c>
      <c r="G167" s="1">
        <v>2</v>
      </c>
      <c r="H167" s="1">
        <v>34</v>
      </c>
      <c r="I167" s="1">
        <f t="shared" si="6"/>
        <v>1.5149253731343277</v>
      </c>
      <c r="J167" s="1">
        <f t="shared" si="7"/>
        <v>1</v>
      </c>
      <c r="K167" s="1">
        <f t="shared" si="8"/>
        <v>0</v>
      </c>
    </row>
    <row r="168" spans="1:11" x14ac:dyDescent="0.2">
      <c r="A168" t="s">
        <v>13</v>
      </c>
      <c r="B168" t="s">
        <v>27</v>
      </c>
      <c r="C168" s="1">
        <v>12.414999999999997</v>
      </c>
      <c r="D168" s="1">
        <v>29.573</v>
      </c>
      <c r="E168" s="1">
        <v>19</v>
      </c>
      <c r="F168" s="1">
        <v>1</v>
      </c>
      <c r="G168" s="1">
        <v>32</v>
      </c>
      <c r="H168" s="1">
        <v>34</v>
      </c>
      <c r="I168" s="1">
        <f t="shared" si="6"/>
        <v>1.3820378574305283</v>
      </c>
      <c r="J168" s="1">
        <f t="shared" si="7"/>
        <v>0.59375</v>
      </c>
      <c r="K168" s="1">
        <f t="shared" si="8"/>
        <v>2.9411764705882353E-2</v>
      </c>
    </row>
    <row r="169" spans="1:11" x14ac:dyDescent="0.2">
      <c r="A169" t="s">
        <v>13</v>
      </c>
      <c r="B169" t="s">
        <v>28</v>
      </c>
      <c r="C169" s="1">
        <v>73.806999999999988</v>
      </c>
      <c r="D169" s="1">
        <v>75.949999999999989</v>
      </c>
      <c r="E169" s="1">
        <v>9</v>
      </c>
      <c r="F169" s="1">
        <v>6</v>
      </c>
      <c r="G169" s="1">
        <v>34</v>
      </c>
      <c r="H169" s="1">
        <v>34</v>
      </c>
      <c r="I169" s="1">
        <f t="shared" si="6"/>
        <v>2.9035186364436916E-2</v>
      </c>
      <c r="J169" s="1">
        <f t="shared" si="7"/>
        <v>0.26470588235294118</v>
      </c>
      <c r="K169" s="1">
        <f t="shared" si="8"/>
        <v>0.17647058823529413</v>
      </c>
    </row>
    <row r="170" spans="1:11" x14ac:dyDescent="0.2">
      <c r="A170" t="s">
        <v>13</v>
      </c>
      <c r="B170" t="s">
        <v>29</v>
      </c>
      <c r="C170" s="1">
        <v>350.39600000000002</v>
      </c>
      <c r="D170" s="1">
        <v>442.90700532495975</v>
      </c>
      <c r="E170" s="1">
        <v>17</v>
      </c>
      <c r="F170" s="1">
        <v>1</v>
      </c>
      <c r="G170" s="1">
        <v>34</v>
      </c>
      <c r="H170" s="1">
        <v>34</v>
      </c>
      <c r="I170" s="1">
        <f t="shared" si="6"/>
        <v>0.26401844006484021</v>
      </c>
      <c r="J170" s="1">
        <f t="shared" si="7"/>
        <v>0.5</v>
      </c>
      <c r="K170" s="1">
        <f t="shared" si="8"/>
        <v>2.9411764705882353E-2</v>
      </c>
    </row>
    <row r="171" spans="1:11" x14ac:dyDescent="0.2">
      <c r="A171" t="s">
        <v>14</v>
      </c>
      <c r="B171" t="s">
        <v>17</v>
      </c>
      <c r="C171" s="1">
        <v>172.577</v>
      </c>
      <c r="D171" s="1">
        <v>184.375</v>
      </c>
      <c r="E171" s="1">
        <v>6</v>
      </c>
      <c r="F171" s="1">
        <v>2</v>
      </c>
      <c r="G171" s="1">
        <v>18</v>
      </c>
      <c r="H171" s="1">
        <v>33</v>
      </c>
      <c r="I171" s="1">
        <f t="shared" si="6"/>
        <v>6.8363686933948342E-2</v>
      </c>
      <c r="J171" s="1">
        <f t="shared" si="7"/>
        <v>0.33333333333333331</v>
      </c>
      <c r="K171" s="1">
        <f t="shared" si="8"/>
        <v>6.0606060606060608E-2</v>
      </c>
    </row>
    <row r="172" spans="1:11" x14ac:dyDescent="0.2">
      <c r="A172" t="s">
        <v>14</v>
      </c>
      <c r="B172" t="s">
        <v>18</v>
      </c>
      <c r="C172" s="1">
        <v>30.970999999999997</v>
      </c>
      <c r="D172" s="1">
        <v>28.918000000000003</v>
      </c>
      <c r="E172" s="1">
        <v>4</v>
      </c>
      <c r="F172" s="1">
        <v>4</v>
      </c>
      <c r="G172" s="1">
        <v>14</v>
      </c>
      <c r="H172" s="1">
        <v>33</v>
      </c>
      <c r="I172" s="1">
        <f t="shared" si="6"/>
        <v>-6.6287817635852675E-2</v>
      </c>
      <c r="J172" s="1">
        <f t="shared" si="7"/>
        <v>0.2857142857142857</v>
      </c>
      <c r="K172" s="1">
        <f t="shared" si="8"/>
        <v>0.12121212121212122</v>
      </c>
    </row>
    <row r="173" spans="1:11" x14ac:dyDescent="0.2">
      <c r="A173" t="s">
        <v>14</v>
      </c>
      <c r="B173" t="s">
        <v>19</v>
      </c>
      <c r="C173" s="1">
        <v>15.584000000000001</v>
      </c>
      <c r="D173" s="1">
        <v>30.481999999999999</v>
      </c>
      <c r="E173" s="1">
        <v>7</v>
      </c>
      <c r="F173" s="1">
        <v>3</v>
      </c>
      <c r="G173" s="1">
        <v>12</v>
      </c>
      <c r="H173" s="1">
        <v>33</v>
      </c>
      <c r="I173" s="1">
        <f t="shared" si="6"/>
        <v>0.95598049281314146</v>
      </c>
      <c r="J173" s="1">
        <f t="shared" si="7"/>
        <v>0.58333333333333337</v>
      </c>
      <c r="K173" s="1">
        <f t="shared" si="8"/>
        <v>9.0909090909090912E-2</v>
      </c>
    </row>
    <row r="174" spans="1:11" x14ac:dyDescent="0.2">
      <c r="A174" t="s">
        <v>14</v>
      </c>
      <c r="B174" t="s">
        <v>20</v>
      </c>
      <c r="C174" s="1">
        <v>5.1519999999999992</v>
      </c>
      <c r="D174" s="1">
        <v>3.7140000000000004</v>
      </c>
      <c r="E174" s="1">
        <v>2</v>
      </c>
      <c r="F174" s="1">
        <v>2</v>
      </c>
      <c r="G174" s="1">
        <v>7</v>
      </c>
      <c r="H174" s="1">
        <v>33</v>
      </c>
      <c r="I174" s="1">
        <f t="shared" si="6"/>
        <v>-0.279114906832298</v>
      </c>
      <c r="J174" s="1">
        <f t="shared" si="7"/>
        <v>0.2857142857142857</v>
      </c>
      <c r="K174" s="1">
        <f t="shared" si="8"/>
        <v>6.0606060606060608E-2</v>
      </c>
    </row>
    <row r="175" spans="1:11" x14ac:dyDescent="0.2">
      <c r="A175" t="s">
        <v>14</v>
      </c>
      <c r="B175" t="s">
        <v>21</v>
      </c>
      <c r="C175" s="1">
        <v>1.9509999999999998</v>
      </c>
      <c r="D175" s="1">
        <v>9.1690000000000005</v>
      </c>
      <c r="E175" s="1">
        <v>4</v>
      </c>
      <c r="F175" s="1">
        <v>1</v>
      </c>
      <c r="G175" s="1">
        <v>10</v>
      </c>
      <c r="H175" s="1">
        <v>33</v>
      </c>
      <c r="I175" s="1">
        <f t="shared" si="6"/>
        <v>3.6996412096360851</v>
      </c>
      <c r="J175" s="1">
        <f t="shared" si="7"/>
        <v>0.4</v>
      </c>
      <c r="K175" s="1">
        <f t="shared" si="8"/>
        <v>3.0303030303030304E-2</v>
      </c>
    </row>
    <row r="176" spans="1:11" x14ac:dyDescent="0.2">
      <c r="A176" t="s">
        <v>14</v>
      </c>
      <c r="B176" t="s">
        <v>22</v>
      </c>
      <c r="C176" s="1">
        <v>20.588999999999999</v>
      </c>
      <c r="D176" s="1">
        <v>23.331999999999997</v>
      </c>
      <c r="E176" s="1">
        <v>9</v>
      </c>
      <c r="F176" s="1">
        <v>3</v>
      </c>
      <c r="G176" s="1">
        <v>28</v>
      </c>
      <c r="H176" s="1">
        <v>33</v>
      </c>
      <c r="I176" s="1">
        <f t="shared" si="6"/>
        <v>0.13322648015930838</v>
      </c>
      <c r="J176" s="1">
        <f t="shared" si="7"/>
        <v>0.32142857142857145</v>
      </c>
      <c r="K176" s="1">
        <f t="shared" si="8"/>
        <v>9.0909090909090912E-2</v>
      </c>
    </row>
    <row r="177" spans="1:11" x14ac:dyDescent="0.2">
      <c r="A177" t="s">
        <v>14</v>
      </c>
      <c r="B177" t="s">
        <v>23</v>
      </c>
      <c r="C177" s="1">
        <v>12.491999999999999</v>
      </c>
      <c r="D177" s="1">
        <v>18.962000000000003</v>
      </c>
      <c r="E177" s="1">
        <v>14</v>
      </c>
      <c r="F177" s="1">
        <v>0</v>
      </c>
      <c r="G177" s="1">
        <v>25</v>
      </c>
      <c r="H177" s="1">
        <v>33</v>
      </c>
      <c r="I177" s="1">
        <f t="shared" si="6"/>
        <v>0.51793147614473289</v>
      </c>
      <c r="J177" s="1">
        <f t="shared" si="7"/>
        <v>0.56000000000000005</v>
      </c>
      <c r="K177" s="1">
        <f t="shared" si="8"/>
        <v>0</v>
      </c>
    </row>
    <row r="178" spans="1:11" x14ac:dyDescent="0.2">
      <c r="A178" t="s">
        <v>14</v>
      </c>
      <c r="B178" t="s">
        <v>24</v>
      </c>
      <c r="C178" s="1">
        <v>26.397999999999989</v>
      </c>
      <c r="D178" s="1">
        <v>27.770999999999997</v>
      </c>
      <c r="E178" s="1">
        <v>5</v>
      </c>
      <c r="F178" s="1">
        <v>6</v>
      </c>
      <c r="G178" s="1">
        <v>29</v>
      </c>
      <c r="H178" s="1">
        <v>33</v>
      </c>
      <c r="I178" s="1">
        <f t="shared" si="6"/>
        <v>5.2011516023941606E-2</v>
      </c>
      <c r="J178" s="1">
        <f t="shared" si="7"/>
        <v>0.17241379310344829</v>
      </c>
      <c r="K178" s="1">
        <f t="shared" si="8"/>
        <v>0.18181818181818182</v>
      </c>
    </row>
    <row r="179" spans="1:11" x14ac:dyDescent="0.2">
      <c r="A179" t="s">
        <v>14</v>
      </c>
      <c r="B179" t="s">
        <v>25</v>
      </c>
      <c r="C179" s="1">
        <v>0.61499999999999999</v>
      </c>
      <c r="D179" s="1">
        <v>0.35399999999999998</v>
      </c>
      <c r="E179" s="1">
        <v>2</v>
      </c>
      <c r="F179" s="1">
        <v>1</v>
      </c>
      <c r="G179" s="1">
        <v>9</v>
      </c>
      <c r="H179" s="1">
        <v>33</v>
      </c>
      <c r="I179" s="1">
        <f t="shared" si="6"/>
        <v>-0.42439024390243907</v>
      </c>
      <c r="J179" s="1">
        <f t="shared" si="7"/>
        <v>0.22222222222222221</v>
      </c>
      <c r="K179" s="1">
        <f t="shared" si="8"/>
        <v>3.0303030303030304E-2</v>
      </c>
    </row>
    <row r="180" spans="1:11" x14ac:dyDescent="0.2">
      <c r="A180" t="s">
        <v>14</v>
      </c>
      <c r="B180" t="s">
        <v>26</v>
      </c>
      <c r="C180" s="1">
        <v>0.17599999999999999</v>
      </c>
      <c r="D180" s="1">
        <v>0.17599999999999999</v>
      </c>
      <c r="E180" s="1">
        <v>0</v>
      </c>
      <c r="F180" s="1">
        <v>0</v>
      </c>
      <c r="G180" s="1">
        <v>1</v>
      </c>
      <c r="H180" s="1">
        <v>33</v>
      </c>
      <c r="I180" s="1">
        <f t="shared" si="6"/>
        <v>0</v>
      </c>
      <c r="J180" s="1">
        <f t="shared" si="7"/>
        <v>0</v>
      </c>
      <c r="K180" s="1">
        <f t="shared" si="8"/>
        <v>0</v>
      </c>
    </row>
    <row r="181" spans="1:11" x14ac:dyDescent="0.2">
      <c r="A181" t="s">
        <v>14</v>
      </c>
      <c r="B181" t="s">
        <v>27</v>
      </c>
      <c r="C181" s="1">
        <v>17.692</v>
      </c>
      <c r="D181" s="1">
        <v>33.72999999999999</v>
      </c>
      <c r="E181" s="1">
        <v>10</v>
      </c>
      <c r="F181" s="1">
        <v>3</v>
      </c>
      <c r="G181" s="1">
        <v>32</v>
      </c>
      <c r="H181" s="1">
        <v>33</v>
      </c>
      <c r="I181" s="1">
        <f t="shared" si="6"/>
        <v>0.90651141758987053</v>
      </c>
      <c r="J181" s="1">
        <f t="shared" si="7"/>
        <v>0.3125</v>
      </c>
      <c r="K181" s="1">
        <f t="shared" si="8"/>
        <v>9.0909090909090912E-2</v>
      </c>
    </row>
    <row r="182" spans="1:11" x14ac:dyDescent="0.2">
      <c r="A182" t="s">
        <v>14</v>
      </c>
      <c r="B182" t="s">
        <v>28</v>
      </c>
      <c r="C182" s="1">
        <v>81.869</v>
      </c>
      <c r="D182" s="1">
        <v>103.22199999999999</v>
      </c>
      <c r="E182" s="1">
        <v>11</v>
      </c>
      <c r="F182" s="1">
        <v>6</v>
      </c>
      <c r="G182" s="1">
        <v>31</v>
      </c>
      <c r="H182" s="1">
        <v>33</v>
      </c>
      <c r="I182" s="1">
        <f t="shared" si="6"/>
        <v>0.26081911346174991</v>
      </c>
      <c r="J182" s="1">
        <f t="shared" si="7"/>
        <v>0.35483870967741937</v>
      </c>
      <c r="K182" s="1">
        <f t="shared" si="8"/>
        <v>0.18181818181818182</v>
      </c>
    </row>
    <row r="183" spans="1:11" x14ac:dyDescent="0.2">
      <c r="A183" t="s">
        <v>14</v>
      </c>
      <c r="B183" t="s">
        <v>29</v>
      </c>
      <c r="C183" s="1">
        <v>386.06599999999992</v>
      </c>
      <c r="D183" s="1">
        <v>464.20500125363469</v>
      </c>
      <c r="E183" s="1">
        <v>14</v>
      </c>
      <c r="F183" s="1">
        <v>0</v>
      </c>
      <c r="G183" s="1">
        <v>33</v>
      </c>
      <c r="H183" s="1">
        <v>33</v>
      </c>
      <c r="I183" s="1">
        <f t="shared" si="6"/>
        <v>0.20239803881625118</v>
      </c>
      <c r="J183" s="1">
        <f t="shared" si="7"/>
        <v>0.42424242424242425</v>
      </c>
      <c r="K183" s="1">
        <f t="shared" si="8"/>
        <v>0</v>
      </c>
    </row>
    <row r="184" spans="1:11" x14ac:dyDescent="0.2">
      <c r="A184" t="s">
        <v>15</v>
      </c>
      <c r="B184" t="s">
        <v>17</v>
      </c>
      <c r="C184" s="1">
        <v>134.58299999999997</v>
      </c>
      <c r="D184" s="1">
        <v>172.38700000000003</v>
      </c>
      <c r="E184" s="1">
        <v>10</v>
      </c>
      <c r="F184" s="1">
        <v>1</v>
      </c>
      <c r="G184" s="1">
        <v>16</v>
      </c>
      <c r="H184" s="1">
        <v>23</v>
      </c>
      <c r="I184" s="1">
        <f t="shared" si="6"/>
        <v>0.28089729014808751</v>
      </c>
      <c r="J184" s="1">
        <f t="shared" si="7"/>
        <v>0.625</v>
      </c>
      <c r="K184" s="1">
        <f t="shared" si="8"/>
        <v>4.3478260869565216E-2</v>
      </c>
    </row>
    <row r="185" spans="1:11" x14ac:dyDescent="0.2">
      <c r="A185" t="s">
        <v>15</v>
      </c>
      <c r="B185" t="s">
        <v>18</v>
      </c>
      <c r="C185" s="1">
        <v>31.576000000000004</v>
      </c>
      <c r="D185" s="1">
        <v>34.822999999999993</v>
      </c>
      <c r="E185" s="1">
        <v>5</v>
      </c>
      <c r="F185" s="1">
        <v>2</v>
      </c>
      <c r="G185" s="1">
        <v>16</v>
      </c>
      <c r="H185" s="1">
        <v>23</v>
      </c>
      <c r="I185" s="1">
        <f t="shared" si="6"/>
        <v>0.10283126425132982</v>
      </c>
      <c r="J185" s="1">
        <f t="shared" si="7"/>
        <v>0.3125</v>
      </c>
      <c r="K185" s="1">
        <f t="shared" si="8"/>
        <v>8.6956521739130432E-2</v>
      </c>
    </row>
    <row r="186" spans="1:11" x14ac:dyDescent="0.2">
      <c r="A186" t="s">
        <v>15</v>
      </c>
      <c r="B186" t="s">
        <v>19</v>
      </c>
      <c r="C186" s="1">
        <v>21.611000000000001</v>
      </c>
      <c r="D186" s="1">
        <v>24.349</v>
      </c>
      <c r="E186" s="1">
        <v>6</v>
      </c>
      <c r="F186" s="1">
        <v>5</v>
      </c>
      <c r="G186" s="1">
        <v>13</v>
      </c>
      <c r="H186" s="1">
        <v>23</v>
      </c>
      <c r="I186" s="1">
        <f t="shared" si="6"/>
        <v>0.12669473879043069</v>
      </c>
      <c r="J186" s="1">
        <f t="shared" si="7"/>
        <v>0.46153846153846156</v>
      </c>
      <c r="K186" s="1">
        <f t="shared" si="8"/>
        <v>0.21739130434782608</v>
      </c>
    </row>
    <row r="187" spans="1:11" x14ac:dyDescent="0.2">
      <c r="A187" t="s">
        <v>15</v>
      </c>
      <c r="B187" t="s">
        <v>20</v>
      </c>
      <c r="C187" s="1">
        <v>4.1459999999999999</v>
      </c>
      <c r="D187" s="1">
        <v>6.4719999999999995</v>
      </c>
      <c r="E187" s="1">
        <v>7</v>
      </c>
      <c r="F187" s="1">
        <v>3</v>
      </c>
      <c r="G187" s="1">
        <v>13</v>
      </c>
      <c r="H187" s="1">
        <v>23</v>
      </c>
      <c r="I187" s="1">
        <f t="shared" si="6"/>
        <v>0.56102267245537862</v>
      </c>
      <c r="J187" s="1">
        <f t="shared" si="7"/>
        <v>0.53846153846153844</v>
      </c>
      <c r="K187" s="1">
        <f t="shared" si="8"/>
        <v>0.13043478260869565</v>
      </c>
    </row>
    <row r="188" spans="1:11" x14ac:dyDescent="0.2">
      <c r="A188" t="s">
        <v>15</v>
      </c>
      <c r="B188" t="s">
        <v>21</v>
      </c>
      <c r="C188" s="1">
        <v>1.8779999999999999</v>
      </c>
      <c r="D188" s="1">
        <v>11.894000000000002</v>
      </c>
      <c r="E188" s="1">
        <v>7</v>
      </c>
      <c r="F188" s="1">
        <v>2</v>
      </c>
      <c r="G188" s="1">
        <v>12</v>
      </c>
      <c r="H188" s="1">
        <v>23</v>
      </c>
      <c r="I188" s="1">
        <f t="shared" si="6"/>
        <v>5.3333333333333348</v>
      </c>
      <c r="J188" s="1">
        <f t="shared" si="7"/>
        <v>0.58333333333333337</v>
      </c>
      <c r="K188" s="1">
        <f t="shared" si="8"/>
        <v>8.6956521739130432E-2</v>
      </c>
    </row>
    <row r="189" spans="1:11" x14ac:dyDescent="0.2">
      <c r="A189" t="s">
        <v>15</v>
      </c>
      <c r="B189" t="s">
        <v>22</v>
      </c>
      <c r="C189" s="1">
        <v>13.653</v>
      </c>
      <c r="D189" s="1">
        <v>9.5540000000000003</v>
      </c>
      <c r="E189" s="1">
        <v>5</v>
      </c>
      <c r="F189" s="1">
        <v>5</v>
      </c>
      <c r="G189" s="1">
        <v>20</v>
      </c>
      <c r="H189" s="1">
        <v>23</v>
      </c>
      <c r="I189" s="1">
        <f t="shared" si="6"/>
        <v>-0.30022705632461733</v>
      </c>
      <c r="J189" s="1">
        <f t="shared" si="7"/>
        <v>0.25</v>
      </c>
      <c r="K189" s="1">
        <f t="shared" si="8"/>
        <v>0.21739130434782608</v>
      </c>
    </row>
    <row r="190" spans="1:11" x14ac:dyDescent="0.2">
      <c r="A190" t="s">
        <v>15</v>
      </c>
      <c r="B190" t="s">
        <v>23</v>
      </c>
      <c r="C190" s="1">
        <v>17.334</v>
      </c>
      <c r="D190" s="1">
        <v>21.312000000000001</v>
      </c>
      <c r="E190" s="1">
        <v>10</v>
      </c>
      <c r="F190" s="1">
        <v>4</v>
      </c>
      <c r="G190" s="1">
        <v>17</v>
      </c>
      <c r="H190" s="1">
        <v>23</v>
      </c>
      <c r="I190" s="1">
        <f t="shared" si="6"/>
        <v>0.22949117341640712</v>
      </c>
      <c r="J190" s="1">
        <f t="shared" si="7"/>
        <v>0.58823529411764708</v>
      </c>
      <c r="K190" s="1">
        <f t="shared" si="8"/>
        <v>0.17391304347826086</v>
      </c>
    </row>
    <row r="191" spans="1:11" x14ac:dyDescent="0.2">
      <c r="A191" t="s">
        <v>15</v>
      </c>
      <c r="B191" t="s">
        <v>24</v>
      </c>
      <c r="C191" s="1">
        <v>17.277000000000005</v>
      </c>
      <c r="D191" s="1">
        <v>18.878999999999991</v>
      </c>
      <c r="E191" s="1">
        <v>8</v>
      </c>
      <c r="F191" s="1">
        <v>5</v>
      </c>
      <c r="G191" s="1">
        <v>22</v>
      </c>
      <c r="H191" s="1">
        <v>23</v>
      </c>
      <c r="I191" s="1">
        <f t="shared" si="6"/>
        <v>9.2724431324882062E-2</v>
      </c>
      <c r="J191" s="1">
        <f t="shared" si="7"/>
        <v>0.36363636363636365</v>
      </c>
      <c r="K191" s="1">
        <f t="shared" si="8"/>
        <v>0.21739130434782608</v>
      </c>
    </row>
    <row r="192" spans="1:11" x14ac:dyDescent="0.2">
      <c r="A192" t="s">
        <v>15</v>
      </c>
      <c r="B192" t="s">
        <v>25</v>
      </c>
      <c r="C192" s="1">
        <v>0.19699999999999998</v>
      </c>
      <c r="D192" s="1">
        <v>0.60699999999999998</v>
      </c>
      <c r="E192" s="1">
        <v>4</v>
      </c>
      <c r="F192" s="1">
        <v>0</v>
      </c>
      <c r="G192" s="1">
        <v>5</v>
      </c>
      <c r="H192" s="1">
        <v>23</v>
      </c>
      <c r="I192" s="1">
        <f t="shared" si="6"/>
        <v>2.0812182741116754</v>
      </c>
      <c r="J192" s="1">
        <f t="shared" si="7"/>
        <v>0.8</v>
      </c>
      <c r="K192" s="1">
        <f t="shared" si="8"/>
        <v>0</v>
      </c>
    </row>
    <row r="193" spans="1:11" x14ac:dyDescent="0.2">
      <c r="A193" t="s">
        <v>15</v>
      </c>
      <c r="B193" t="s">
        <v>26</v>
      </c>
      <c r="C193" s="1">
        <v>0.26300000000000001</v>
      </c>
      <c r="D193" s="1">
        <v>1.2999999999999999E-2</v>
      </c>
      <c r="E193" s="1">
        <v>0</v>
      </c>
      <c r="F193" s="1">
        <v>1</v>
      </c>
      <c r="G193" s="1">
        <v>1</v>
      </c>
      <c r="H193" s="1">
        <v>23</v>
      </c>
      <c r="I193" s="1">
        <f t="shared" si="6"/>
        <v>-0.95057034220532322</v>
      </c>
      <c r="J193" s="1">
        <f t="shared" si="7"/>
        <v>0</v>
      </c>
      <c r="K193" s="1">
        <f t="shared" si="8"/>
        <v>4.3478260869565216E-2</v>
      </c>
    </row>
    <row r="194" spans="1:11" x14ac:dyDescent="0.2">
      <c r="A194" t="s">
        <v>15</v>
      </c>
      <c r="B194" t="s">
        <v>27</v>
      </c>
      <c r="C194" s="1">
        <v>11.485000000000001</v>
      </c>
      <c r="D194" s="1">
        <v>18.872</v>
      </c>
      <c r="E194" s="1">
        <v>8</v>
      </c>
      <c r="F194" s="1">
        <v>4</v>
      </c>
      <c r="G194" s="1">
        <v>23</v>
      </c>
      <c r="H194" s="1">
        <v>23</v>
      </c>
      <c r="I194" s="1">
        <f t="shared" si="6"/>
        <v>0.64318676534610342</v>
      </c>
      <c r="J194" s="1">
        <f t="shared" si="7"/>
        <v>0.34782608695652173</v>
      </c>
      <c r="K194" s="1">
        <f t="shared" si="8"/>
        <v>0.17391304347826086</v>
      </c>
    </row>
    <row r="195" spans="1:11" x14ac:dyDescent="0.2">
      <c r="A195" t="s">
        <v>15</v>
      </c>
      <c r="B195" t="s">
        <v>28</v>
      </c>
      <c r="C195" s="1">
        <v>128.114</v>
      </c>
      <c r="D195" s="1">
        <v>129.52099999999999</v>
      </c>
      <c r="E195" s="1">
        <v>11</v>
      </c>
      <c r="F195" s="1">
        <v>5</v>
      </c>
      <c r="G195" s="1">
        <v>23</v>
      </c>
      <c r="H195" s="1">
        <v>23</v>
      </c>
      <c r="I195" s="1">
        <f t="shared" ref="I195:I258" si="9">(D195/C195)-1</f>
        <v>1.0982406294393954E-2</v>
      </c>
      <c r="J195" s="1">
        <f t="shared" ref="J195:J258" si="10">E195/G195</f>
        <v>0.47826086956521741</v>
      </c>
      <c r="K195" s="1">
        <f t="shared" ref="K195:K258" si="11">F195/H195</f>
        <v>0.21739130434782608</v>
      </c>
    </row>
    <row r="196" spans="1:11" x14ac:dyDescent="0.2">
      <c r="A196" t="s">
        <v>15</v>
      </c>
      <c r="B196" t="s">
        <v>29</v>
      </c>
      <c r="C196" s="1">
        <v>382.11699999999996</v>
      </c>
      <c r="D196" s="1">
        <v>448.68300175666809</v>
      </c>
      <c r="E196" s="1">
        <v>8</v>
      </c>
      <c r="F196" s="1">
        <v>2</v>
      </c>
      <c r="G196" s="1">
        <v>23</v>
      </c>
      <c r="H196" s="1">
        <v>23</v>
      </c>
      <c r="I196" s="1">
        <f t="shared" si="9"/>
        <v>0.1742031936727968</v>
      </c>
      <c r="J196" s="1">
        <f t="shared" si="10"/>
        <v>0.34782608695652173</v>
      </c>
      <c r="K196" s="1">
        <f t="shared" si="11"/>
        <v>8.6956521739130432E-2</v>
      </c>
    </row>
    <row r="197" spans="1:11" x14ac:dyDescent="0.2">
      <c r="A197" t="s">
        <v>1</v>
      </c>
      <c r="B197" t="s">
        <v>57</v>
      </c>
      <c r="C197" s="1">
        <v>743.40199999999993</v>
      </c>
      <c r="D197" s="1">
        <v>785.39499839488417</v>
      </c>
      <c r="E197" s="1">
        <v>93</v>
      </c>
      <c r="F197" s="1">
        <v>47</v>
      </c>
      <c r="G197" s="1">
        <v>313</v>
      </c>
      <c r="H197" s="1">
        <v>339</v>
      </c>
      <c r="I197" s="1">
        <f t="shared" si="9"/>
        <v>5.6487604815273817E-2</v>
      </c>
      <c r="J197" s="1">
        <f t="shared" si="10"/>
        <v>0.29712460063897761</v>
      </c>
      <c r="K197" s="1">
        <f t="shared" si="11"/>
        <v>0.13864306784660768</v>
      </c>
    </row>
    <row r="198" spans="1:11" x14ac:dyDescent="0.2">
      <c r="A198" t="s">
        <v>1</v>
      </c>
      <c r="B198" t="s">
        <v>58</v>
      </c>
      <c r="C198" s="1">
        <v>376.57000000000011</v>
      </c>
      <c r="D198" s="1">
        <v>483.93500077095814</v>
      </c>
      <c r="E198" s="1">
        <v>135</v>
      </c>
      <c r="F198" s="1">
        <v>35</v>
      </c>
      <c r="G198" s="1">
        <v>299</v>
      </c>
      <c r="H198" s="1">
        <v>339</v>
      </c>
      <c r="I198" s="1">
        <f t="shared" si="9"/>
        <v>0.28511299564744408</v>
      </c>
      <c r="J198" s="1">
        <f t="shared" si="10"/>
        <v>0.451505016722408</v>
      </c>
      <c r="K198" s="1">
        <f t="shared" si="11"/>
        <v>0.10324483775811209</v>
      </c>
    </row>
    <row r="199" spans="1:11" x14ac:dyDescent="0.2">
      <c r="A199" t="s">
        <v>1</v>
      </c>
      <c r="B199" t="s">
        <v>59</v>
      </c>
      <c r="C199" s="1">
        <v>147.334</v>
      </c>
      <c r="D199" s="1">
        <v>151.101</v>
      </c>
      <c r="E199" s="1">
        <v>85</v>
      </c>
      <c r="F199" s="1">
        <v>85</v>
      </c>
      <c r="G199" s="1">
        <v>315</v>
      </c>
      <c r="H199" s="1">
        <v>339</v>
      </c>
      <c r="I199" s="1">
        <f t="shared" si="9"/>
        <v>2.5567757611956399E-2</v>
      </c>
      <c r="J199" s="1">
        <f t="shared" si="10"/>
        <v>0.26984126984126983</v>
      </c>
      <c r="K199" s="1">
        <f t="shared" si="11"/>
        <v>0.25073746312684364</v>
      </c>
    </row>
    <row r="200" spans="1:11" x14ac:dyDescent="0.2">
      <c r="A200" t="s">
        <v>1</v>
      </c>
      <c r="B200" t="s">
        <v>32</v>
      </c>
      <c r="C200" s="1">
        <v>540.05800000000011</v>
      </c>
      <c r="D200" s="1">
        <v>537.16500000000008</v>
      </c>
      <c r="E200" s="1">
        <v>104</v>
      </c>
      <c r="F200" s="1">
        <v>88</v>
      </c>
      <c r="G200" s="1">
        <v>321</v>
      </c>
      <c r="H200" s="1">
        <v>339</v>
      </c>
      <c r="I200" s="1">
        <f t="shared" si="9"/>
        <v>-5.3568320439657535E-3</v>
      </c>
      <c r="J200" s="1">
        <f t="shared" si="10"/>
        <v>0.32398753894080995</v>
      </c>
      <c r="K200" s="1">
        <f t="shared" si="11"/>
        <v>0.25958702064896755</v>
      </c>
    </row>
    <row r="201" spans="1:11" x14ac:dyDescent="0.2">
      <c r="A201" t="s">
        <v>1</v>
      </c>
      <c r="B201" t="s">
        <v>33</v>
      </c>
      <c r="C201" s="1">
        <v>624.24599999999975</v>
      </c>
      <c r="D201" s="1">
        <v>625.78699999999981</v>
      </c>
      <c r="E201" s="1">
        <v>85</v>
      </c>
      <c r="F201" s="1">
        <v>80</v>
      </c>
      <c r="G201" s="1">
        <v>292</v>
      </c>
      <c r="H201" s="1">
        <v>339</v>
      </c>
      <c r="I201" s="1">
        <f t="shared" si="9"/>
        <v>2.468578092611029E-3</v>
      </c>
      <c r="J201" s="1">
        <f t="shared" si="10"/>
        <v>0.2910958904109589</v>
      </c>
      <c r="K201" s="1">
        <f t="shared" si="11"/>
        <v>0.2359882005899705</v>
      </c>
    </row>
    <row r="202" spans="1:11" x14ac:dyDescent="0.2">
      <c r="A202" t="s">
        <v>1</v>
      </c>
      <c r="B202" t="s">
        <v>34</v>
      </c>
      <c r="C202" s="1">
        <v>229.80199999999991</v>
      </c>
      <c r="D202" s="1">
        <v>237.31299999999996</v>
      </c>
      <c r="E202" s="1">
        <v>76</v>
      </c>
      <c r="F202" s="1">
        <v>57</v>
      </c>
      <c r="G202" s="1">
        <v>239</v>
      </c>
      <c r="H202" s="1">
        <v>339</v>
      </c>
      <c r="I202" s="1">
        <f t="shared" si="9"/>
        <v>3.2684658967285118E-2</v>
      </c>
      <c r="J202" s="1">
        <f t="shared" si="10"/>
        <v>0.31799163179916318</v>
      </c>
      <c r="K202" s="1">
        <f t="shared" si="11"/>
        <v>0.16814159292035399</v>
      </c>
    </row>
    <row r="203" spans="1:11" x14ac:dyDescent="0.2">
      <c r="A203" t="s">
        <v>1</v>
      </c>
      <c r="B203" t="s">
        <v>52</v>
      </c>
      <c r="C203" s="1">
        <v>2661.4119902849197</v>
      </c>
      <c r="D203" s="1">
        <v>2820.6960025429726</v>
      </c>
      <c r="E203" s="1">
        <v>90</v>
      </c>
      <c r="F203" s="1">
        <v>38</v>
      </c>
      <c r="G203" s="1">
        <v>339</v>
      </c>
      <c r="H203" s="1">
        <v>339</v>
      </c>
      <c r="I203" s="1">
        <f t="shared" si="9"/>
        <v>5.9849438132651089E-2</v>
      </c>
      <c r="J203" s="1">
        <f t="shared" si="10"/>
        <v>0.26548672566371684</v>
      </c>
      <c r="K203" s="1">
        <f t="shared" si="11"/>
        <v>0.11209439528023599</v>
      </c>
    </row>
    <row r="204" spans="1:11" x14ac:dyDescent="0.2">
      <c r="A204" t="s">
        <v>2</v>
      </c>
      <c r="B204" t="s">
        <v>57</v>
      </c>
      <c r="C204" s="1">
        <v>261.46899999999999</v>
      </c>
      <c r="D204" s="1">
        <v>245.29099905490875</v>
      </c>
      <c r="E204" s="1">
        <v>4</v>
      </c>
      <c r="F204" s="1">
        <v>7</v>
      </c>
      <c r="G204" s="1">
        <v>33</v>
      </c>
      <c r="H204" s="1">
        <v>33</v>
      </c>
      <c r="I204" s="1">
        <f t="shared" si="9"/>
        <v>-6.1873495309544335E-2</v>
      </c>
      <c r="J204" s="1">
        <f t="shared" si="10"/>
        <v>0.12121212121212122</v>
      </c>
      <c r="K204" s="1">
        <f t="shared" si="11"/>
        <v>0.21212121212121213</v>
      </c>
    </row>
    <row r="205" spans="1:11" x14ac:dyDescent="0.2">
      <c r="A205" t="s">
        <v>2</v>
      </c>
      <c r="B205" t="s">
        <v>58</v>
      </c>
      <c r="C205" s="1">
        <v>61.672999999999995</v>
      </c>
      <c r="D205" s="1">
        <v>79.743999525904655</v>
      </c>
      <c r="E205" s="1">
        <v>15</v>
      </c>
      <c r="F205" s="1">
        <v>5</v>
      </c>
      <c r="G205" s="1">
        <v>32</v>
      </c>
      <c r="H205" s="1">
        <v>33</v>
      </c>
      <c r="I205" s="1">
        <f t="shared" si="9"/>
        <v>0.29301314231356779</v>
      </c>
      <c r="J205" s="1">
        <f t="shared" si="10"/>
        <v>0.46875</v>
      </c>
      <c r="K205" s="1">
        <f t="shared" si="11"/>
        <v>0.15151515151515152</v>
      </c>
    </row>
    <row r="206" spans="1:11" x14ac:dyDescent="0.2">
      <c r="A206" t="s">
        <v>2</v>
      </c>
      <c r="B206" t="s">
        <v>59</v>
      </c>
      <c r="C206" s="1">
        <v>25.376000000000001</v>
      </c>
      <c r="D206" s="1">
        <v>26.846000000000007</v>
      </c>
      <c r="E206" s="1">
        <v>11</v>
      </c>
      <c r="F206" s="1">
        <v>10</v>
      </c>
      <c r="G206" s="1">
        <v>32</v>
      </c>
      <c r="H206" s="1">
        <v>33</v>
      </c>
      <c r="I206" s="1">
        <f t="shared" si="9"/>
        <v>5.7928751576292736E-2</v>
      </c>
      <c r="J206" s="1">
        <f t="shared" si="10"/>
        <v>0.34375</v>
      </c>
      <c r="K206" s="1">
        <f t="shared" si="11"/>
        <v>0.30303030303030304</v>
      </c>
    </row>
    <row r="207" spans="1:11" x14ac:dyDescent="0.2">
      <c r="A207" t="s">
        <v>2</v>
      </c>
      <c r="B207" t="s">
        <v>32</v>
      </c>
      <c r="C207" s="1">
        <v>104.04699999999998</v>
      </c>
      <c r="D207" s="1">
        <v>108.331</v>
      </c>
      <c r="E207" s="1">
        <v>11</v>
      </c>
      <c r="F207" s="1">
        <v>9</v>
      </c>
      <c r="G207" s="1">
        <v>33</v>
      </c>
      <c r="H207" s="1">
        <v>33</v>
      </c>
      <c r="I207" s="1">
        <f t="shared" si="9"/>
        <v>4.1173700346958775E-2</v>
      </c>
      <c r="J207" s="1">
        <f t="shared" si="10"/>
        <v>0.33333333333333331</v>
      </c>
      <c r="K207" s="1">
        <f t="shared" si="11"/>
        <v>0.27272727272727271</v>
      </c>
    </row>
    <row r="208" spans="1:11" x14ac:dyDescent="0.2">
      <c r="A208" t="s">
        <v>2</v>
      </c>
      <c r="B208" t="s">
        <v>33</v>
      </c>
      <c r="C208" s="1">
        <v>65.90900000000002</v>
      </c>
      <c r="D208" s="1">
        <v>64.336999999999989</v>
      </c>
      <c r="E208" s="1">
        <v>10</v>
      </c>
      <c r="F208" s="1">
        <v>9</v>
      </c>
      <c r="G208" s="1">
        <v>32</v>
      </c>
      <c r="H208" s="1">
        <v>33</v>
      </c>
      <c r="I208" s="1">
        <f t="shared" si="9"/>
        <v>-2.385106738078302E-2</v>
      </c>
      <c r="J208" s="1">
        <f t="shared" si="10"/>
        <v>0.3125</v>
      </c>
      <c r="K208" s="1">
        <f t="shared" si="11"/>
        <v>0.27272727272727271</v>
      </c>
    </row>
    <row r="209" spans="1:11" x14ac:dyDescent="0.2">
      <c r="A209" t="s">
        <v>2</v>
      </c>
      <c r="B209" t="s">
        <v>34</v>
      </c>
      <c r="C209" s="1">
        <v>30.276999999999997</v>
      </c>
      <c r="D209" s="1">
        <v>33.939</v>
      </c>
      <c r="E209" s="1">
        <v>10</v>
      </c>
      <c r="F209" s="1">
        <v>6</v>
      </c>
      <c r="G209" s="1">
        <v>24</v>
      </c>
      <c r="H209" s="1">
        <v>33</v>
      </c>
      <c r="I209" s="1">
        <f t="shared" si="9"/>
        <v>0.12094989596063033</v>
      </c>
      <c r="J209" s="1">
        <f t="shared" si="10"/>
        <v>0.41666666666666669</v>
      </c>
      <c r="K209" s="1">
        <f t="shared" si="11"/>
        <v>0.18181818181818182</v>
      </c>
    </row>
    <row r="210" spans="1:11" x14ac:dyDescent="0.2">
      <c r="A210" t="s">
        <v>2</v>
      </c>
      <c r="B210" t="s">
        <v>52</v>
      </c>
      <c r="C210" s="1">
        <v>548.75099897384644</v>
      </c>
      <c r="D210" s="1">
        <v>558.48800039291382</v>
      </c>
      <c r="E210" s="1">
        <v>6</v>
      </c>
      <c r="F210" s="1">
        <v>2</v>
      </c>
      <c r="G210" s="1">
        <v>33</v>
      </c>
      <c r="H210" s="1">
        <v>33</v>
      </c>
      <c r="I210" s="1">
        <f t="shared" si="9"/>
        <v>1.7743933837524484E-2</v>
      </c>
      <c r="J210" s="1">
        <f t="shared" si="10"/>
        <v>0.18181818181818182</v>
      </c>
      <c r="K210" s="1">
        <f t="shared" si="11"/>
        <v>6.0606060606060608E-2</v>
      </c>
    </row>
    <row r="211" spans="1:11" x14ac:dyDescent="0.2">
      <c r="A211" t="s">
        <v>3</v>
      </c>
      <c r="B211" t="s">
        <v>57</v>
      </c>
      <c r="C211" s="1">
        <v>87.918999999999983</v>
      </c>
      <c r="D211" s="1">
        <v>101.38699966669083</v>
      </c>
      <c r="E211" s="1">
        <v>15</v>
      </c>
      <c r="F211" s="1">
        <v>3</v>
      </c>
      <c r="G211" s="1">
        <v>36</v>
      </c>
      <c r="H211" s="1">
        <v>36</v>
      </c>
      <c r="I211" s="1">
        <f t="shared" si="9"/>
        <v>0.15318645192382596</v>
      </c>
      <c r="J211" s="1">
        <f t="shared" si="10"/>
        <v>0.41666666666666669</v>
      </c>
      <c r="K211" s="1">
        <f t="shared" si="11"/>
        <v>8.3333333333333329E-2</v>
      </c>
    </row>
    <row r="212" spans="1:11" x14ac:dyDescent="0.2">
      <c r="A212" t="s">
        <v>3</v>
      </c>
      <c r="B212" t="s">
        <v>58</v>
      </c>
      <c r="C212" s="1">
        <v>68.081999999999994</v>
      </c>
      <c r="D212" s="1">
        <v>89.237999400123954</v>
      </c>
      <c r="E212" s="1">
        <v>18</v>
      </c>
      <c r="F212" s="1">
        <v>1</v>
      </c>
      <c r="G212" s="1">
        <v>30</v>
      </c>
      <c r="H212" s="1">
        <v>36</v>
      </c>
      <c r="I212" s="1">
        <f t="shared" si="9"/>
        <v>0.31074291883499261</v>
      </c>
      <c r="J212" s="1">
        <f t="shared" si="10"/>
        <v>0.6</v>
      </c>
      <c r="K212" s="1">
        <f t="shared" si="11"/>
        <v>2.7777777777777776E-2</v>
      </c>
    </row>
    <row r="213" spans="1:11" x14ac:dyDescent="0.2">
      <c r="A213" t="s">
        <v>3</v>
      </c>
      <c r="B213" t="s">
        <v>59</v>
      </c>
      <c r="C213" s="1">
        <v>15.841000000000005</v>
      </c>
      <c r="D213" s="1">
        <v>16.006</v>
      </c>
      <c r="E213" s="1">
        <v>13</v>
      </c>
      <c r="F213" s="1">
        <v>9</v>
      </c>
      <c r="G213" s="1">
        <v>35</v>
      </c>
      <c r="H213" s="1">
        <v>36</v>
      </c>
      <c r="I213" s="1">
        <f t="shared" si="9"/>
        <v>1.041600909033491E-2</v>
      </c>
      <c r="J213" s="1">
        <f t="shared" si="10"/>
        <v>0.37142857142857144</v>
      </c>
      <c r="K213" s="1">
        <f t="shared" si="11"/>
        <v>0.25</v>
      </c>
    </row>
    <row r="214" spans="1:11" x14ac:dyDescent="0.2">
      <c r="A214" t="s">
        <v>3</v>
      </c>
      <c r="B214" t="s">
        <v>32</v>
      </c>
      <c r="C214" s="1">
        <v>132.93000000000006</v>
      </c>
      <c r="D214" s="1">
        <v>145.98700000000002</v>
      </c>
      <c r="E214" s="1">
        <v>15</v>
      </c>
      <c r="F214" s="1">
        <v>6</v>
      </c>
      <c r="G214" s="1">
        <v>36</v>
      </c>
      <c r="H214" s="1">
        <v>36</v>
      </c>
      <c r="I214" s="1">
        <f t="shared" si="9"/>
        <v>9.8224629504249927E-2</v>
      </c>
      <c r="J214" s="1">
        <f t="shared" si="10"/>
        <v>0.41666666666666669</v>
      </c>
      <c r="K214" s="1">
        <f t="shared" si="11"/>
        <v>0.16666666666666666</v>
      </c>
    </row>
    <row r="215" spans="1:11" x14ac:dyDescent="0.2">
      <c r="A215" t="s">
        <v>3</v>
      </c>
      <c r="B215" t="s">
        <v>33</v>
      </c>
      <c r="C215" s="1">
        <v>259.714</v>
      </c>
      <c r="D215" s="1">
        <v>244.53900000000002</v>
      </c>
      <c r="E215" s="1">
        <v>10</v>
      </c>
      <c r="F215" s="1">
        <v>6</v>
      </c>
      <c r="G215" s="1">
        <v>35</v>
      </c>
      <c r="H215" s="1">
        <v>36</v>
      </c>
      <c r="I215" s="1">
        <f t="shared" si="9"/>
        <v>-5.8429657238346699E-2</v>
      </c>
      <c r="J215" s="1">
        <f t="shared" si="10"/>
        <v>0.2857142857142857</v>
      </c>
      <c r="K215" s="1">
        <f t="shared" si="11"/>
        <v>0.16666666666666666</v>
      </c>
    </row>
    <row r="216" spans="1:11" x14ac:dyDescent="0.2">
      <c r="A216" t="s">
        <v>3</v>
      </c>
      <c r="B216" t="s">
        <v>34</v>
      </c>
      <c r="C216" s="1">
        <v>65.3</v>
      </c>
      <c r="D216" s="1">
        <v>47.933999999999997</v>
      </c>
      <c r="E216" s="1">
        <v>5</v>
      </c>
      <c r="F216" s="1">
        <v>9</v>
      </c>
      <c r="G216" s="1">
        <v>21</v>
      </c>
      <c r="H216" s="1">
        <v>36</v>
      </c>
      <c r="I216" s="1">
        <f t="shared" si="9"/>
        <v>-0.26594180704441039</v>
      </c>
      <c r="J216" s="1">
        <f t="shared" si="10"/>
        <v>0.23809523809523808</v>
      </c>
      <c r="K216" s="1">
        <f t="shared" si="11"/>
        <v>0.25</v>
      </c>
    </row>
    <row r="217" spans="1:11" x14ac:dyDescent="0.2">
      <c r="A217" t="s">
        <v>3</v>
      </c>
      <c r="B217" t="s">
        <v>52</v>
      </c>
      <c r="C217" s="1">
        <v>629.78600454330444</v>
      </c>
      <c r="D217" s="1">
        <v>645.09100484848022</v>
      </c>
      <c r="E217" s="1">
        <v>8</v>
      </c>
      <c r="F217" s="1">
        <v>1</v>
      </c>
      <c r="G217" s="1">
        <v>36</v>
      </c>
      <c r="H217" s="1">
        <v>36</v>
      </c>
      <c r="I217" s="1">
        <f t="shared" si="9"/>
        <v>2.4301906035962828E-2</v>
      </c>
      <c r="J217" s="1">
        <f t="shared" si="10"/>
        <v>0.22222222222222221</v>
      </c>
      <c r="K217" s="1">
        <f t="shared" si="11"/>
        <v>2.7777777777777776E-2</v>
      </c>
    </row>
    <row r="218" spans="1:11" x14ac:dyDescent="0.2">
      <c r="A218" t="s">
        <v>4</v>
      </c>
      <c r="B218" t="s">
        <v>57</v>
      </c>
      <c r="C218" s="1">
        <v>56.803999999999988</v>
      </c>
      <c r="D218" s="1">
        <v>54.721000082790852</v>
      </c>
      <c r="E218" s="1">
        <v>7</v>
      </c>
      <c r="F218" s="1">
        <v>7</v>
      </c>
      <c r="G218" s="1">
        <v>25</v>
      </c>
      <c r="H218" s="1">
        <v>25</v>
      </c>
      <c r="I218" s="1">
        <f t="shared" si="9"/>
        <v>-3.6669951362740982E-2</v>
      </c>
      <c r="J218" s="1">
        <f t="shared" si="10"/>
        <v>0.28000000000000003</v>
      </c>
      <c r="K218" s="1">
        <f t="shared" si="11"/>
        <v>0.28000000000000003</v>
      </c>
    </row>
    <row r="219" spans="1:11" x14ac:dyDescent="0.2">
      <c r="A219" t="s">
        <v>4</v>
      </c>
      <c r="B219" t="s">
        <v>58</v>
      </c>
      <c r="C219" s="1">
        <v>25.845000000000006</v>
      </c>
      <c r="D219" s="1">
        <v>27.132999882102013</v>
      </c>
      <c r="E219" s="1">
        <v>6</v>
      </c>
      <c r="F219" s="1">
        <v>2</v>
      </c>
      <c r="G219" s="1">
        <v>20</v>
      </c>
      <c r="H219" s="1">
        <v>25</v>
      </c>
      <c r="I219" s="1">
        <f t="shared" si="9"/>
        <v>4.9835553573302604E-2</v>
      </c>
      <c r="J219" s="1">
        <f t="shared" si="10"/>
        <v>0.3</v>
      </c>
      <c r="K219" s="1">
        <f t="shared" si="11"/>
        <v>0.08</v>
      </c>
    </row>
    <row r="220" spans="1:11" x14ac:dyDescent="0.2">
      <c r="A220" t="s">
        <v>4</v>
      </c>
      <c r="B220" t="s">
        <v>59</v>
      </c>
      <c r="C220" s="1">
        <v>1.423</v>
      </c>
      <c r="D220" s="1">
        <v>1.3860000000000001</v>
      </c>
      <c r="E220" s="1">
        <v>3</v>
      </c>
      <c r="F220" s="1">
        <v>2</v>
      </c>
      <c r="G220" s="1">
        <v>13</v>
      </c>
      <c r="H220" s="1">
        <v>25</v>
      </c>
      <c r="I220" s="1">
        <f t="shared" si="9"/>
        <v>-2.6001405481377304E-2</v>
      </c>
      <c r="J220" s="1">
        <f t="shared" si="10"/>
        <v>0.23076923076923078</v>
      </c>
      <c r="K220" s="1">
        <f t="shared" si="11"/>
        <v>0.08</v>
      </c>
    </row>
    <row r="221" spans="1:11" x14ac:dyDescent="0.2">
      <c r="A221" t="s">
        <v>4</v>
      </c>
      <c r="B221" t="s">
        <v>32</v>
      </c>
      <c r="C221" s="1">
        <v>84.158000000000001</v>
      </c>
      <c r="D221" s="1">
        <v>72.411000000000001</v>
      </c>
      <c r="E221" s="1">
        <v>5</v>
      </c>
      <c r="F221" s="1">
        <v>7</v>
      </c>
      <c r="G221" s="1">
        <v>24</v>
      </c>
      <c r="H221" s="1">
        <v>25</v>
      </c>
      <c r="I221" s="1">
        <f t="shared" si="9"/>
        <v>-0.13958268970270205</v>
      </c>
      <c r="J221" s="1">
        <f t="shared" si="10"/>
        <v>0.20833333333333334</v>
      </c>
      <c r="K221" s="1">
        <f t="shared" si="11"/>
        <v>0.28000000000000003</v>
      </c>
    </row>
    <row r="222" spans="1:11" x14ac:dyDescent="0.2">
      <c r="A222" t="s">
        <v>4</v>
      </c>
      <c r="B222" t="s">
        <v>33</v>
      </c>
      <c r="C222" s="1">
        <v>58.708000000000006</v>
      </c>
      <c r="D222" s="1">
        <v>47.884</v>
      </c>
      <c r="E222" s="1">
        <v>3</v>
      </c>
      <c r="F222" s="1">
        <v>4</v>
      </c>
      <c r="G222" s="1">
        <v>16</v>
      </c>
      <c r="H222" s="1">
        <v>25</v>
      </c>
      <c r="I222" s="1">
        <f t="shared" si="9"/>
        <v>-0.18437010288206046</v>
      </c>
      <c r="J222" s="1">
        <f t="shared" si="10"/>
        <v>0.1875</v>
      </c>
      <c r="K222" s="1">
        <f t="shared" si="11"/>
        <v>0.16</v>
      </c>
    </row>
    <row r="223" spans="1:11" x14ac:dyDescent="0.2">
      <c r="A223" t="s">
        <v>4</v>
      </c>
      <c r="B223" t="s">
        <v>34</v>
      </c>
      <c r="C223" s="1">
        <v>57.868999999999993</v>
      </c>
      <c r="D223" s="1">
        <v>67.069000000000003</v>
      </c>
      <c r="E223" s="1">
        <v>5</v>
      </c>
      <c r="F223" s="1">
        <v>6</v>
      </c>
      <c r="G223" s="1">
        <v>23</v>
      </c>
      <c r="H223" s="1">
        <v>25</v>
      </c>
      <c r="I223" s="1">
        <f t="shared" si="9"/>
        <v>0.15897976464082686</v>
      </c>
      <c r="J223" s="1">
        <f t="shared" si="10"/>
        <v>0.21739130434782608</v>
      </c>
      <c r="K223" s="1">
        <f t="shared" si="11"/>
        <v>0.24</v>
      </c>
    </row>
    <row r="224" spans="1:11" x14ac:dyDescent="0.2">
      <c r="A224" t="s">
        <v>4</v>
      </c>
      <c r="B224" t="s">
        <v>52</v>
      </c>
      <c r="C224" s="1">
        <v>284.80699920654297</v>
      </c>
      <c r="D224" s="1">
        <v>270.60400366783142</v>
      </c>
      <c r="E224" s="1">
        <v>3</v>
      </c>
      <c r="F224" s="1">
        <v>4</v>
      </c>
      <c r="G224" s="1">
        <v>25</v>
      </c>
      <c r="H224" s="1">
        <v>25</v>
      </c>
      <c r="I224" s="1">
        <f t="shared" si="9"/>
        <v>-4.9868843035038912E-2</v>
      </c>
      <c r="J224" s="1">
        <f t="shared" si="10"/>
        <v>0.12</v>
      </c>
      <c r="K224" s="1">
        <f t="shared" si="11"/>
        <v>0.16</v>
      </c>
    </row>
    <row r="225" spans="1:11" x14ac:dyDescent="0.2">
      <c r="A225" t="s">
        <v>5</v>
      </c>
      <c r="B225" t="s">
        <v>57</v>
      </c>
      <c r="C225" s="1">
        <v>173.50000000000006</v>
      </c>
      <c r="D225" s="1">
        <v>185.92299904022366</v>
      </c>
      <c r="E225" s="1">
        <v>42</v>
      </c>
      <c r="F225" s="1">
        <v>26</v>
      </c>
      <c r="G225" s="1">
        <v>162</v>
      </c>
      <c r="H225" s="1">
        <v>188</v>
      </c>
      <c r="I225" s="1">
        <f t="shared" si="9"/>
        <v>7.1602299943651859E-2</v>
      </c>
      <c r="J225" s="1">
        <f t="shared" si="10"/>
        <v>0.25925925925925924</v>
      </c>
      <c r="K225" s="1">
        <f t="shared" si="11"/>
        <v>0.13829787234042554</v>
      </c>
    </row>
    <row r="226" spans="1:11" x14ac:dyDescent="0.2">
      <c r="A226" t="s">
        <v>5</v>
      </c>
      <c r="B226" t="s">
        <v>58</v>
      </c>
      <c r="C226" s="1">
        <v>98.262</v>
      </c>
      <c r="D226" s="1">
        <v>129.30500032706186</v>
      </c>
      <c r="E226" s="1">
        <v>71</v>
      </c>
      <c r="F226" s="1">
        <v>22</v>
      </c>
      <c r="G226" s="1">
        <v>161</v>
      </c>
      <c r="H226" s="1">
        <v>188</v>
      </c>
      <c r="I226" s="1">
        <f t="shared" si="9"/>
        <v>0.31592070512570336</v>
      </c>
      <c r="J226" s="1">
        <f t="shared" si="10"/>
        <v>0.44099378881987578</v>
      </c>
      <c r="K226" s="1">
        <f t="shared" si="11"/>
        <v>0.11702127659574468</v>
      </c>
    </row>
    <row r="227" spans="1:11" x14ac:dyDescent="0.2">
      <c r="A227" t="s">
        <v>5</v>
      </c>
      <c r="B227" t="s">
        <v>59</v>
      </c>
      <c r="C227" s="1">
        <v>65.905000000000001</v>
      </c>
      <c r="D227" s="1">
        <v>64.223000000000013</v>
      </c>
      <c r="E227" s="1">
        <v>40</v>
      </c>
      <c r="F227" s="1">
        <v>51</v>
      </c>
      <c r="G227" s="1">
        <v>181</v>
      </c>
      <c r="H227" s="1">
        <v>188</v>
      </c>
      <c r="I227" s="1">
        <f t="shared" si="9"/>
        <v>-2.5521584098323169E-2</v>
      </c>
      <c r="J227" s="1">
        <f t="shared" si="10"/>
        <v>0.22099447513812154</v>
      </c>
      <c r="K227" s="1">
        <f t="shared" si="11"/>
        <v>0.27127659574468083</v>
      </c>
    </row>
    <row r="228" spans="1:11" x14ac:dyDescent="0.2">
      <c r="A228" t="s">
        <v>5</v>
      </c>
      <c r="B228" t="s">
        <v>32</v>
      </c>
      <c r="C228" s="1">
        <v>101.72600000000001</v>
      </c>
      <c r="D228" s="1">
        <v>93.425999999999959</v>
      </c>
      <c r="E228" s="1">
        <v>50</v>
      </c>
      <c r="F228" s="1">
        <v>51</v>
      </c>
      <c r="G228" s="1">
        <v>176</v>
      </c>
      <c r="H228" s="1">
        <v>188</v>
      </c>
      <c r="I228" s="1">
        <f t="shared" si="9"/>
        <v>-8.1591726795510078E-2</v>
      </c>
      <c r="J228" s="1">
        <f t="shared" si="10"/>
        <v>0.28409090909090912</v>
      </c>
      <c r="K228" s="1">
        <f t="shared" si="11"/>
        <v>0.27127659574468083</v>
      </c>
    </row>
    <row r="229" spans="1:11" x14ac:dyDescent="0.2">
      <c r="A229" t="s">
        <v>5</v>
      </c>
      <c r="B229" t="s">
        <v>33</v>
      </c>
      <c r="C229" s="1">
        <v>114.74900000000001</v>
      </c>
      <c r="D229" s="1">
        <v>111.73800000000003</v>
      </c>
      <c r="E229" s="1">
        <v>43</v>
      </c>
      <c r="F229" s="1">
        <v>43</v>
      </c>
      <c r="G229" s="1">
        <v>155</v>
      </c>
      <c r="H229" s="1">
        <v>188</v>
      </c>
      <c r="I229" s="1">
        <f t="shared" si="9"/>
        <v>-2.6239880086100786E-2</v>
      </c>
      <c r="J229" s="1">
        <f t="shared" si="10"/>
        <v>0.27741935483870966</v>
      </c>
      <c r="K229" s="1">
        <f t="shared" si="11"/>
        <v>0.22872340425531915</v>
      </c>
    </row>
    <row r="230" spans="1:11" x14ac:dyDescent="0.2">
      <c r="A230" t="s">
        <v>5</v>
      </c>
      <c r="B230" t="s">
        <v>34</v>
      </c>
      <c r="C230" s="1">
        <v>44.108000000000004</v>
      </c>
      <c r="D230" s="1">
        <v>48.137000000000015</v>
      </c>
      <c r="E230" s="1">
        <v>39</v>
      </c>
      <c r="F230" s="1">
        <v>28</v>
      </c>
      <c r="G230" s="1">
        <v>130</v>
      </c>
      <c r="H230" s="1">
        <v>188</v>
      </c>
      <c r="I230" s="1">
        <f t="shared" si="9"/>
        <v>9.1343973882289209E-2</v>
      </c>
      <c r="J230" s="1">
        <f t="shared" si="10"/>
        <v>0.3</v>
      </c>
      <c r="K230" s="1">
        <f t="shared" si="11"/>
        <v>0.14893617021276595</v>
      </c>
    </row>
    <row r="231" spans="1:11" x14ac:dyDescent="0.2">
      <c r="A231" t="s">
        <v>5</v>
      </c>
      <c r="B231" t="s">
        <v>52</v>
      </c>
      <c r="C231" s="1">
        <v>598.24999314546585</v>
      </c>
      <c r="D231" s="1">
        <v>632.75199443101883</v>
      </c>
      <c r="E231" s="1">
        <v>50</v>
      </c>
      <c r="F231" s="1">
        <v>27</v>
      </c>
      <c r="G231" s="1">
        <v>188</v>
      </c>
      <c r="H231" s="1">
        <v>188</v>
      </c>
      <c r="I231" s="1">
        <f t="shared" si="9"/>
        <v>5.7671544807128328E-2</v>
      </c>
      <c r="J231" s="1">
        <f t="shared" si="10"/>
        <v>0.26595744680851063</v>
      </c>
      <c r="K231" s="1">
        <f t="shared" si="11"/>
        <v>0.14361702127659576</v>
      </c>
    </row>
    <row r="232" spans="1:11" x14ac:dyDescent="0.2">
      <c r="A232" t="s">
        <v>6</v>
      </c>
      <c r="B232" t="s">
        <v>57</v>
      </c>
      <c r="C232" s="1">
        <v>163.71</v>
      </c>
      <c r="D232" s="1">
        <v>198.07300055027008</v>
      </c>
      <c r="E232" s="1">
        <v>25</v>
      </c>
      <c r="F232" s="1">
        <v>4</v>
      </c>
      <c r="G232" s="1">
        <v>57</v>
      </c>
      <c r="H232" s="1">
        <v>57</v>
      </c>
      <c r="I232" s="1">
        <f t="shared" si="9"/>
        <v>0.20990165872744537</v>
      </c>
      <c r="J232" s="1">
        <f t="shared" si="10"/>
        <v>0.43859649122807015</v>
      </c>
      <c r="K232" s="1">
        <f t="shared" si="11"/>
        <v>7.0175438596491224E-2</v>
      </c>
    </row>
    <row r="233" spans="1:11" x14ac:dyDescent="0.2">
      <c r="A233" t="s">
        <v>6</v>
      </c>
      <c r="B233" t="s">
        <v>58</v>
      </c>
      <c r="C233" s="1">
        <v>122.70800000000001</v>
      </c>
      <c r="D233" s="1">
        <v>158.51500163576566</v>
      </c>
      <c r="E233" s="1">
        <v>25</v>
      </c>
      <c r="F233" s="1">
        <v>5</v>
      </c>
      <c r="G233" s="1">
        <v>56</v>
      </c>
      <c r="H233" s="1">
        <v>57</v>
      </c>
      <c r="I233" s="1">
        <f t="shared" si="9"/>
        <v>0.29180657850967862</v>
      </c>
      <c r="J233" s="1">
        <f t="shared" si="10"/>
        <v>0.44642857142857145</v>
      </c>
      <c r="K233" s="1">
        <f t="shared" si="11"/>
        <v>8.771929824561403E-2</v>
      </c>
    </row>
    <row r="234" spans="1:11" x14ac:dyDescent="0.2">
      <c r="A234" t="s">
        <v>6</v>
      </c>
      <c r="B234" t="s">
        <v>59</v>
      </c>
      <c r="C234" s="1">
        <v>38.789000000000001</v>
      </c>
      <c r="D234" s="1">
        <v>42.64</v>
      </c>
      <c r="E234" s="1">
        <v>18</v>
      </c>
      <c r="F234" s="1">
        <v>13</v>
      </c>
      <c r="G234" s="1">
        <v>54</v>
      </c>
      <c r="H234" s="1">
        <v>57</v>
      </c>
      <c r="I234" s="1">
        <f t="shared" si="9"/>
        <v>9.9280723916574276E-2</v>
      </c>
      <c r="J234" s="1">
        <f t="shared" si="10"/>
        <v>0.33333333333333331</v>
      </c>
      <c r="K234" s="1">
        <f t="shared" si="11"/>
        <v>0.22807017543859648</v>
      </c>
    </row>
    <row r="235" spans="1:11" x14ac:dyDescent="0.2">
      <c r="A235" t="s">
        <v>6</v>
      </c>
      <c r="B235" t="s">
        <v>32</v>
      </c>
      <c r="C235" s="1">
        <v>117.197</v>
      </c>
      <c r="D235" s="1">
        <v>117.00999999999999</v>
      </c>
      <c r="E235" s="1">
        <v>23</v>
      </c>
      <c r="F235" s="1">
        <v>15</v>
      </c>
      <c r="G235" s="1">
        <v>52</v>
      </c>
      <c r="H235" s="1">
        <v>57</v>
      </c>
      <c r="I235" s="1">
        <f t="shared" si="9"/>
        <v>-1.5956039830372637E-3</v>
      </c>
      <c r="J235" s="1">
        <f t="shared" si="10"/>
        <v>0.44230769230769229</v>
      </c>
      <c r="K235" s="1">
        <f t="shared" si="11"/>
        <v>0.26315789473684209</v>
      </c>
    </row>
    <row r="236" spans="1:11" x14ac:dyDescent="0.2">
      <c r="A236" t="s">
        <v>6</v>
      </c>
      <c r="B236" t="s">
        <v>33</v>
      </c>
      <c r="C236" s="1">
        <v>125.16599999999998</v>
      </c>
      <c r="D236" s="1">
        <v>157.28900000000002</v>
      </c>
      <c r="E236" s="1">
        <v>19</v>
      </c>
      <c r="F236" s="1">
        <v>18</v>
      </c>
      <c r="G236" s="1">
        <v>54</v>
      </c>
      <c r="H236" s="1">
        <v>57</v>
      </c>
      <c r="I236" s="1">
        <f t="shared" si="9"/>
        <v>0.2566431778598024</v>
      </c>
      <c r="J236" s="1">
        <f t="shared" si="10"/>
        <v>0.35185185185185186</v>
      </c>
      <c r="K236" s="1">
        <f t="shared" si="11"/>
        <v>0.31578947368421051</v>
      </c>
    </row>
    <row r="237" spans="1:11" x14ac:dyDescent="0.2">
      <c r="A237" t="s">
        <v>6</v>
      </c>
      <c r="B237" t="s">
        <v>34</v>
      </c>
      <c r="C237" s="1">
        <v>32.247999999999998</v>
      </c>
      <c r="D237" s="1">
        <v>40.234000000000009</v>
      </c>
      <c r="E237" s="1">
        <v>17</v>
      </c>
      <c r="F237" s="1">
        <v>8</v>
      </c>
      <c r="G237" s="1">
        <v>41</v>
      </c>
      <c r="H237" s="1">
        <v>57</v>
      </c>
      <c r="I237" s="1">
        <f t="shared" si="9"/>
        <v>0.24764326469858622</v>
      </c>
      <c r="J237" s="1">
        <f t="shared" si="10"/>
        <v>0.41463414634146339</v>
      </c>
      <c r="K237" s="1">
        <f t="shared" si="11"/>
        <v>0.14035087719298245</v>
      </c>
    </row>
    <row r="238" spans="1:11" x14ac:dyDescent="0.2">
      <c r="A238" t="s">
        <v>6</v>
      </c>
      <c r="B238" t="s">
        <v>52</v>
      </c>
      <c r="C238" s="1">
        <v>599.81799441576004</v>
      </c>
      <c r="D238" s="1">
        <v>713.76099920272827</v>
      </c>
      <c r="E238" s="1">
        <v>23</v>
      </c>
      <c r="F238" s="1">
        <v>4</v>
      </c>
      <c r="G238" s="1">
        <v>57</v>
      </c>
      <c r="H238" s="1">
        <v>57</v>
      </c>
      <c r="I238" s="1">
        <f t="shared" si="9"/>
        <v>0.18996263174457106</v>
      </c>
      <c r="J238" s="1">
        <f t="shared" si="10"/>
        <v>0.40350877192982454</v>
      </c>
      <c r="K238" s="1">
        <f t="shared" si="11"/>
        <v>7.0175438596491224E-2</v>
      </c>
    </row>
    <row r="239" spans="1:11" x14ac:dyDescent="0.2">
      <c r="A239" t="s">
        <v>7</v>
      </c>
      <c r="B239" t="s">
        <v>57</v>
      </c>
      <c r="C239" s="1">
        <v>32.305999999999997</v>
      </c>
      <c r="D239" s="1">
        <v>35.453999878838658</v>
      </c>
      <c r="E239" s="1">
        <v>12</v>
      </c>
      <c r="F239" s="1">
        <v>3</v>
      </c>
      <c r="G239" s="1">
        <v>33</v>
      </c>
      <c r="H239" s="1">
        <v>44</v>
      </c>
      <c r="I239" s="1">
        <f t="shared" si="9"/>
        <v>9.7443195655254833E-2</v>
      </c>
      <c r="J239" s="1">
        <f t="shared" si="10"/>
        <v>0.36363636363636365</v>
      </c>
      <c r="K239" s="1">
        <f t="shared" si="11"/>
        <v>6.8181818181818177E-2</v>
      </c>
    </row>
    <row r="240" spans="1:11" x14ac:dyDescent="0.2">
      <c r="A240" t="s">
        <v>7</v>
      </c>
      <c r="B240" t="s">
        <v>58</v>
      </c>
      <c r="C240" s="1">
        <v>28.164999999999996</v>
      </c>
      <c r="D240" s="1">
        <v>40.198000456672162</v>
      </c>
      <c r="E240" s="1">
        <v>17</v>
      </c>
      <c r="F240" s="1">
        <v>6</v>
      </c>
      <c r="G240" s="1">
        <v>39</v>
      </c>
      <c r="H240" s="1">
        <v>44</v>
      </c>
      <c r="I240" s="1">
        <f t="shared" si="9"/>
        <v>0.42723239682840997</v>
      </c>
      <c r="J240" s="1">
        <f t="shared" si="10"/>
        <v>0.4358974358974359</v>
      </c>
      <c r="K240" s="1">
        <f t="shared" si="11"/>
        <v>0.13636363636363635</v>
      </c>
    </row>
    <row r="241" spans="1:11" x14ac:dyDescent="0.2">
      <c r="A241" t="s">
        <v>7</v>
      </c>
      <c r="B241" t="s">
        <v>59</v>
      </c>
      <c r="C241" s="1">
        <v>10.289</v>
      </c>
      <c r="D241" s="1">
        <v>11.931000000000003</v>
      </c>
      <c r="E241" s="1">
        <v>16</v>
      </c>
      <c r="F241" s="1">
        <v>6</v>
      </c>
      <c r="G241" s="1">
        <v>39</v>
      </c>
      <c r="H241" s="1">
        <v>44</v>
      </c>
      <c r="I241" s="1">
        <f t="shared" si="9"/>
        <v>0.15958790941782519</v>
      </c>
      <c r="J241" s="1">
        <f t="shared" si="10"/>
        <v>0.41025641025641024</v>
      </c>
      <c r="K241" s="1">
        <f t="shared" si="11"/>
        <v>0.13636363636363635</v>
      </c>
    </row>
    <row r="242" spans="1:11" x14ac:dyDescent="0.2">
      <c r="A242" t="s">
        <v>7</v>
      </c>
      <c r="B242" t="s">
        <v>32</v>
      </c>
      <c r="C242" s="1">
        <v>50.947000000000003</v>
      </c>
      <c r="D242" s="1">
        <v>28.729000000000003</v>
      </c>
      <c r="E242" s="1">
        <v>12</v>
      </c>
      <c r="F242" s="1">
        <v>12</v>
      </c>
      <c r="G242" s="1">
        <v>38</v>
      </c>
      <c r="H242" s="1">
        <v>44</v>
      </c>
      <c r="I242" s="1">
        <f t="shared" si="9"/>
        <v>-0.43610026105560673</v>
      </c>
      <c r="J242" s="1">
        <f t="shared" si="10"/>
        <v>0.31578947368421051</v>
      </c>
      <c r="K242" s="1">
        <f t="shared" si="11"/>
        <v>0.27272727272727271</v>
      </c>
    </row>
    <row r="243" spans="1:11" x14ac:dyDescent="0.2">
      <c r="A243" t="s">
        <v>7</v>
      </c>
      <c r="B243" t="s">
        <v>33</v>
      </c>
      <c r="C243" s="1">
        <v>33.878</v>
      </c>
      <c r="D243" s="1">
        <v>44.006999999999984</v>
      </c>
      <c r="E243" s="1">
        <v>16</v>
      </c>
      <c r="F243" s="1">
        <v>8</v>
      </c>
      <c r="G243" s="1">
        <v>38</v>
      </c>
      <c r="H243" s="1">
        <v>44</v>
      </c>
      <c r="I243" s="1">
        <f t="shared" si="9"/>
        <v>0.2989845917704701</v>
      </c>
      <c r="J243" s="1">
        <f t="shared" si="10"/>
        <v>0.42105263157894735</v>
      </c>
      <c r="K243" s="1">
        <f t="shared" si="11"/>
        <v>0.18181818181818182</v>
      </c>
    </row>
    <row r="244" spans="1:11" x14ac:dyDescent="0.2">
      <c r="A244" t="s">
        <v>7</v>
      </c>
      <c r="B244" t="s">
        <v>34</v>
      </c>
      <c r="C244" s="1">
        <v>10.869</v>
      </c>
      <c r="D244" s="1">
        <v>28.486999999999995</v>
      </c>
      <c r="E244" s="1">
        <v>12</v>
      </c>
      <c r="F244" s="1">
        <v>12</v>
      </c>
      <c r="G244" s="1">
        <v>34</v>
      </c>
      <c r="H244" s="1">
        <v>44</v>
      </c>
      <c r="I244" s="1">
        <f t="shared" si="9"/>
        <v>1.6209402888950222</v>
      </c>
      <c r="J244" s="1">
        <f t="shared" si="10"/>
        <v>0.35294117647058826</v>
      </c>
      <c r="K244" s="1">
        <f t="shared" si="11"/>
        <v>0.27272727272727271</v>
      </c>
    </row>
    <row r="245" spans="1:11" x14ac:dyDescent="0.2">
      <c r="A245" t="s">
        <v>7</v>
      </c>
      <c r="B245" t="s">
        <v>52</v>
      </c>
      <c r="C245" s="1">
        <v>166.4539999961853</v>
      </c>
      <c r="D245" s="1">
        <v>188.80600345134735</v>
      </c>
      <c r="E245" s="1">
        <v>18</v>
      </c>
      <c r="F245" s="1">
        <v>5</v>
      </c>
      <c r="G245" s="1">
        <v>44</v>
      </c>
      <c r="H245" s="1">
        <v>44</v>
      </c>
      <c r="I245" s="1">
        <f t="shared" si="9"/>
        <v>0.1342833663094567</v>
      </c>
      <c r="J245" s="1">
        <f t="shared" si="10"/>
        <v>0.40909090909090912</v>
      </c>
      <c r="K245" s="1">
        <f t="shared" si="11"/>
        <v>0.11363636363636363</v>
      </c>
    </row>
    <row r="246" spans="1:11" x14ac:dyDescent="0.2">
      <c r="A246" t="s">
        <v>8</v>
      </c>
      <c r="B246" t="s">
        <v>57</v>
      </c>
      <c r="C246" s="1">
        <v>61.484999999999999</v>
      </c>
      <c r="D246" s="1">
        <v>67.451999939978123</v>
      </c>
      <c r="E246" s="1">
        <v>9</v>
      </c>
      <c r="F246" s="1">
        <v>5</v>
      </c>
      <c r="G246" s="1">
        <v>44</v>
      </c>
      <c r="H246" s="1">
        <v>50</v>
      </c>
      <c r="I246" s="1">
        <f t="shared" si="9"/>
        <v>9.7048059526358088E-2</v>
      </c>
      <c r="J246" s="1">
        <f t="shared" si="10"/>
        <v>0.20454545454545456</v>
      </c>
      <c r="K246" s="1">
        <f t="shared" si="11"/>
        <v>0.1</v>
      </c>
    </row>
    <row r="247" spans="1:11" x14ac:dyDescent="0.2">
      <c r="A247" t="s">
        <v>8</v>
      </c>
      <c r="B247" t="s">
        <v>58</v>
      </c>
      <c r="C247" s="1">
        <v>36.81</v>
      </c>
      <c r="D247" s="1">
        <v>48.102000314509496</v>
      </c>
      <c r="E247" s="1">
        <v>17</v>
      </c>
      <c r="F247" s="1">
        <v>3</v>
      </c>
      <c r="G247" s="1">
        <v>42</v>
      </c>
      <c r="H247" s="1">
        <v>50</v>
      </c>
      <c r="I247" s="1">
        <f t="shared" si="9"/>
        <v>0.30676447472180102</v>
      </c>
      <c r="J247" s="1">
        <f t="shared" si="10"/>
        <v>0.40476190476190477</v>
      </c>
      <c r="K247" s="1">
        <f t="shared" si="11"/>
        <v>0.06</v>
      </c>
    </row>
    <row r="248" spans="1:11" x14ac:dyDescent="0.2">
      <c r="A248" t="s">
        <v>8</v>
      </c>
      <c r="B248" t="s">
        <v>59</v>
      </c>
      <c r="C248" s="1">
        <v>20.763999999999996</v>
      </c>
      <c r="D248" s="1">
        <v>17.015999999999998</v>
      </c>
      <c r="E248" s="1">
        <v>6</v>
      </c>
      <c r="F248" s="1">
        <v>18</v>
      </c>
      <c r="G248" s="1">
        <v>46</v>
      </c>
      <c r="H248" s="1">
        <v>50</v>
      </c>
      <c r="I248" s="1">
        <f t="shared" si="9"/>
        <v>-0.1805047197071854</v>
      </c>
      <c r="J248" s="1">
        <f t="shared" si="10"/>
        <v>0.13043478260869565</v>
      </c>
      <c r="K248" s="1">
        <f t="shared" si="11"/>
        <v>0.36</v>
      </c>
    </row>
    <row r="249" spans="1:11" x14ac:dyDescent="0.2">
      <c r="A249" t="s">
        <v>8</v>
      </c>
      <c r="B249" t="s">
        <v>32</v>
      </c>
      <c r="C249" s="1">
        <v>53.291999999999994</v>
      </c>
      <c r="D249" s="1">
        <v>55.400999999999996</v>
      </c>
      <c r="E249" s="1">
        <v>11</v>
      </c>
      <c r="F249" s="1">
        <v>11</v>
      </c>
      <c r="G249" s="1">
        <v>47</v>
      </c>
      <c r="H249" s="1">
        <v>50</v>
      </c>
      <c r="I249" s="1">
        <f t="shared" si="9"/>
        <v>3.957442017563606E-2</v>
      </c>
      <c r="J249" s="1">
        <f t="shared" si="10"/>
        <v>0.23404255319148937</v>
      </c>
      <c r="K249" s="1">
        <f t="shared" si="11"/>
        <v>0.22</v>
      </c>
    </row>
    <row r="250" spans="1:11" x14ac:dyDescent="0.2">
      <c r="A250" t="s">
        <v>8</v>
      </c>
      <c r="B250" t="s">
        <v>33</v>
      </c>
      <c r="C250" s="1">
        <v>70.837999999999994</v>
      </c>
      <c r="D250" s="1">
        <v>86.029999999999987</v>
      </c>
      <c r="E250" s="1">
        <v>12</v>
      </c>
      <c r="F250" s="1">
        <v>10</v>
      </c>
      <c r="G250" s="1">
        <v>41</v>
      </c>
      <c r="H250" s="1">
        <v>50</v>
      </c>
      <c r="I250" s="1">
        <f t="shared" si="9"/>
        <v>0.21446116491148803</v>
      </c>
      <c r="J250" s="1">
        <f t="shared" si="10"/>
        <v>0.29268292682926828</v>
      </c>
      <c r="K250" s="1">
        <f t="shared" si="11"/>
        <v>0.2</v>
      </c>
    </row>
    <row r="251" spans="1:11" x14ac:dyDescent="0.2">
      <c r="A251" t="s">
        <v>8</v>
      </c>
      <c r="B251" t="s">
        <v>34</v>
      </c>
      <c r="C251" s="1">
        <v>20.634</v>
      </c>
      <c r="D251" s="1">
        <v>17.067999999999994</v>
      </c>
      <c r="E251" s="1">
        <v>11</v>
      </c>
      <c r="F251" s="1">
        <v>8</v>
      </c>
      <c r="G251" s="1">
        <v>34</v>
      </c>
      <c r="H251" s="1">
        <v>50</v>
      </c>
      <c r="I251" s="1">
        <f t="shared" si="9"/>
        <v>-0.1728215566540664</v>
      </c>
      <c r="J251" s="1">
        <f t="shared" si="10"/>
        <v>0.3235294117647059</v>
      </c>
      <c r="K251" s="1">
        <f t="shared" si="11"/>
        <v>0.16</v>
      </c>
    </row>
    <row r="252" spans="1:11" x14ac:dyDescent="0.2">
      <c r="A252" t="s">
        <v>8</v>
      </c>
      <c r="B252" t="s">
        <v>52</v>
      </c>
      <c r="C252" s="1">
        <v>263.82299822568893</v>
      </c>
      <c r="D252" s="1">
        <v>291.06900042295456</v>
      </c>
      <c r="E252" s="1">
        <v>11</v>
      </c>
      <c r="F252" s="1">
        <v>4</v>
      </c>
      <c r="G252" s="1">
        <v>50</v>
      </c>
      <c r="H252" s="1">
        <v>50</v>
      </c>
      <c r="I252" s="1">
        <f t="shared" si="9"/>
        <v>0.10327379485679966</v>
      </c>
      <c r="J252" s="1">
        <f t="shared" si="10"/>
        <v>0.22</v>
      </c>
      <c r="K252" s="1">
        <f t="shared" si="11"/>
        <v>0.08</v>
      </c>
    </row>
    <row r="253" spans="1:11" x14ac:dyDescent="0.2">
      <c r="A253" t="s">
        <v>9</v>
      </c>
      <c r="B253" t="s">
        <v>57</v>
      </c>
      <c r="C253" s="1">
        <v>261.46899999999999</v>
      </c>
      <c r="D253" s="1">
        <v>245.29099905490875</v>
      </c>
      <c r="E253" s="1">
        <v>4</v>
      </c>
      <c r="F253" s="1">
        <v>7</v>
      </c>
      <c r="G253" s="1">
        <v>33</v>
      </c>
      <c r="H253" s="1">
        <v>33</v>
      </c>
      <c r="I253" s="1">
        <f t="shared" si="9"/>
        <v>-6.1873495309544335E-2</v>
      </c>
      <c r="J253" s="1">
        <f t="shared" si="10"/>
        <v>0.12121212121212122</v>
      </c>
      <c r="K253" s="1">
        <f t="shared" si="11"/>
        <v>0.21212121212121213</v>
      </c>
    </row>
    <row r="254" spans="1:11" x14ac:dyDescent="0.2">
      <c r="A254" t="s">
        <v>9</v>
      </c>
      <c r="B254" t="s">
        <v>58</v>
      </c>
      <c r="C254" s="1">
        <v>61.673000000000002</v>
      </c>
      <c r="D254" s="1">
        <v>79.743999525904655</v>
      </c>
      <c r="E254" s="1">
        <v>15</v>
      </c>
      <c r="F254" s="1">
        <v>5</v>
      </c>
      <c r="G254" s="1">
        <v>32</v>
      </c>
      <c r="H254" s="1">
        <v>33</v>
      </c>
      <c r="I254" s="1">
        <f t="shared" si="9"/>
        <v>0.29301314231356757</v>
      </c>
      <c r="J254" s="1">
        <f t="shared" si="10"/>
        <v>0.46875</v>
      </c>
      <c r="K254" s="1">
        <f t="shared" si="11"/>
        <v>0.15151515151515152</v>
      </c>
    </row>
    <row r="255" spans="1:11" x14ac:dyDescent="0.2">
      <c r="A255" t="s">
        <v>9</v>
      </c>
      <c r="B255" t="s">
        <v>59</v>
      </c>
      <c r="C255" s="1">
        <v>25.376000000000001</v>
      </c>
      <c r="D255" s="1">
        <v>26.846000000000004</v>
      </c>
      <c r="E255" s="1">
        <v>11</v>
      </c>
      <c r="F255" s="1">
        <v>10</v>
      </c>
      <c r="G255" s="1">
        <v>32</v>
      </c>
      <c r="H255" s="1">
        <v>33</v>
      </c>
      <c r="I255" s="1">
        <f t="shared" si="9"/>
        <v>5.7928751576292736E-2</v>
      </c>
      <c r="J255" s="1">
        <f t="shared" si="10"/>
        <v>0.34375</v>
      </c>
      <c r="K255" s="1">
        <f t="shared" si="11"/>
        <v>0.30303030303030304</v>
      </c>
    </row>
    <row r="256" spans="1:11" x14ac:dyDescent="0.2">
      <c r="A256" t="s">
        <v>9</v>
      </c>
      <c r="B256" t="s">
        <v>32</v>
      </c>
      <c r="C256" s="1">
        <v>104.04699999999997</v>
      </c>
      <c r="D256" s="1">
        <v>108.33100000000002</v>
      </c>
      <c r="E256" s="1">
        <v>11</v>
      </c>
      <c r="F256" s="1">
        <v>9</v>
      </c>
      <c r="G256" s="1">
        <v>33</v>
      </c>
      <c r="H256" s="1">
        <v>33</v>
      </c>
      <c r="I256" s="1">
        <f t="shared" si="9"/>
        <v>4.1173700346958997E-2</v>
      </c>
      <c r="J256" s="1">
        <f t="shared" si="10"/>
        <v>0.33333333333333331</v>
      </c>
      <c r="K256" s="1">
        <f t="shared" si="11"/>
        <v>0.27272727272727271</v>
      </c>
    </row>
    <row r="257" spans="1:11" x14ac:dyDescent="0.2">
      <c r="A257" t="s">
        <v>9</v>
      </c>
      <c r="B257" t="s">
        <v>33</v>
      </c>
      <c r="C257" s="1">
        <v>65.908999999999992</v>
      </c>
      <c r="D257" s="1">
        <v>64.336999999999989</v>
      </c>
      <c r="E257" s="1">
        <v>10</v>
      </c>
      <c r="F257" s="1">
        <v>9</v>
      </c>
      <c r="G257" s="1">
        <v>32</v>
      </c>
      <c r="H257" s="1">
        <v>33</v>
      </c>
      <c r="I257" s="1">
        <f t="shared" si="9"/>
        <v>-2.3851067380782687E-2</v>
      </c>
      <c r="J257" s="1">
        <f t="shared" si="10"/>
        <v>0.3125</v>
      </c>
      <c r="K257" s="1">
        <f t="shared" si="11"/>
        <v>0.27272727272727271</v>
      </c>
    </row>
    <row r="258" spans="1:11" x14ac:dyDescent="0.2">
      <c r="A258" t="s">
        <v>9</v>
      </c>
      <c r="B258" t="s">
        <v>34</v>
      </c>
      <c r="C258" s="1">
        <v>30.277000000000001</v>
      </c>
      <c r="D258" s="1">
        <v>33.939</v>
      </c>
      <c r="E258" s="1">
        <v>10</v>
      </c>
      <c r="F258" s="1">
        <v>6</v>
      </c>
      <c r="G258" s="1">
        <v>24</v>
      </c>
      <c r="H258" s="1">
        <v>33</v>
      </c>
      <c r="I258" s="1">
        <f t="shared" si="9"/>
        <v>0.1209498959606301</v>
      </c>
      <c r="J258" s="1">
        <f t="shared" si="10"/>
        <v>0.41666666666666669</v>
      </c>
      <c r="K258" s="1">
        <f t="shared" si="11"/>
        <v>0.18181818181818182</v>
      </c>
    </row>
    <row r="259" spans="1:11" x14ac:dyDescent="0.2">
      <c r="A259" t="s">
        <v>9</v>
      </c>
      <c r="B259" t="s">
        <v>52</v>
      </c>
      <c r="C259" s="1">
        <v>548.75099897384644</v>
      </c>
      <c r="D259" s="1">
        <v>558.48800039291382</v>
      </c>
      <c r="E259" s="1">
        <v>6</v>
      </c>
      <c r="F259" s="1">
        <v>2</v>
      </c>
      <c r="G259" s="1">
        <v>33</v>
      </c>
      <c r="H259" s="1">
        <v>33</v>
      </c>
      <c r="I259" s="1">
        <f t="shared" ref="I259:I301" si="12">(D259/C259)-1</f>
        <v>1.7743933837524484E-2</v>
      </c>
      <c r="J259" s="1">
        <f t="shared" ref="J259:J301" si="13">E259/G259</f>
        <v>0.18181818181818182</v>
      </c>
      <c r="K259" s="1">
        <f t="shared" ref="K259:K301" si="14">F259/H259</f>
        <v>6.0606060606060608E-2</v>
      </c>
    </row>
    <row r="260" spans="1:11" x14ac:dyDescent="0.2">
      <c r="A260" t="s">
        <v>10</v>
      </c>
      <c r="B260" t="s">
        <v>57</v>
      </c>
      <c r="C260" s="1">
        <v>26.391999999999999</v>
      </c>
      <c r="D260" s="1">
        <v>29.636000514030457</v>
      </c>
      <c r="E260" s="1">
        <v>3</v>
      </c>
      <c r="F260" s="1">
        <v>2</v>
      </c>
      <c r="G260" s="1">
        <v>12</v>
      </c>
      <c r="H260" s="1">
        <v>12</v>
      </c>
      <c r="I260" s="1">
        <f t="shared" si="12"/>
        <v>0.12291605463892297</v>
      </c>
      <c r="J260" s="1">
        <f t="shared" si="13"/>
        <v>0.25</v>
      </c>
      <c r="K260" s="1">
        <f t="shared" si="14"/>
        <v>0.16666666666666666</v>
      </c>
    </row>
    <row r="261" spans="1:11" x14ac:dyDescent="0.2">
      <c r="A261" t="s">
        <v>10</v>
      </c>
      <c r="B261" t="s">
        <v>58</v>
      </c>
      <c r="C261" s="1">
        <v>25.254000000000005</v>
      </c>
      <c r="D261" s="1">
        <v>30.399999871850014</v>
      </c>
      <c r="E261" s="1">
        <v>3</v>
      </c>
      <c r="F261" s="1">
        <v>1</v>
      </c>
      <c r="G261" s="1">
        <v>12</v>
      </c>
      <c r="H261" s="1">
        <v>12</v>
      </c>
      <c r="I261" s="1">
        <f t="shared" si="12"/>
        <v>0.20376969477508555</v>
      </c>
      <c r="J261" s="1">
        <f t="shared" si="13"/>
        <v>0.25</v>
      </c>
      <c r="K261" s="1">
        <f t="shared" si="14"/>
        <v>8.3333333333333329E-2</v>
      </c>
    </row>
    <row r="262" spans="1:11" x14ac:dyDescent="0.2">
      <c r="A262" t="s">
        <v>10</v>
      </c>
      <c r="B262" t="s">
        <v>59</v>
      </c>
      <c r="C262" s="1">
        <v>4.5229999999999997</v>
      </c>
      <c r="D262" s="1">
        <v>4.8780000000000001</v>
      </c>
      <c r="E262" s="1">
        <v>5</v>
      </c>
      <c r="F262" s="1">
        <v>1</v>
      </c>
      <c r="G262" s="1">
        <v>12</v>
      </c>
      <c r="H262" s="1">
        <v>12</v>
      </c>
      <c r="I262" s="1">
        <f t="shared" si="12"/>
        <v>7.848772938315296E-2</v>
      </c>
      <c r="J262" s="1">
        <f t="shared" si="13"/>
        <v>0.41666666666666669</v>
      </c>
      <c r="K262" s="1">
        <f t="shared" si="14"/>
        <v>8.3333333333333329E-2</v>
      </c>
    </row>
    <row r="263" spans="1:11" x14ac:dyDescent="0.2">
      <c r="A263" t="s">
        <v>10</v>
      </c>
      <c r="B263" t="s">
        <v>32</v>
      </c>
      <c r="C263" s="1">
        <v>40.615000000000002</v>
      </c>
      <c r="D263" s="1">
        <v>41.323000000000008</v>
      </c>
      <c r="E263" s="1">
        <v>4</v>
      </c>
      <c r="F263" s="1">
        <v>2</v>
      </c>
      <c r="G263" s="1">
        <v>12</v>
      </c>
      <c r="H263" s="1">
        <v>12</v>
      </c>
      <c r="I263" s="1">
        <f t="shared" si="12"/>
        <v>1.7431983257417238E-2</v>
      </c>
      <c r="J263" s="1">
        <f t="shared" si="13"/>
        <v>0.33333333333333331</v>
      </c>
      <c r="K263" s="1">
        <f t="shared" si="14"/>
        <v>0.16666666666666666</v>
      </c>
    </row>
    <row r="264" spans="1:11" x14ac:dyDescent="0.2">
      <c r="A264" t="s">
        <v>10</v>
      </c>
      <c r="B264" t="s">
        <v>33</v>
      </c>
      <c r="C264" s="1">
        <v>14.619</v>
      </c>
      <c r="D264" s="1">
        <v>17.028000000000002</v>
      </c>
      <c r="E264" s="1">
        <v>2</v>
      </c>
      <c r="F264" s="1">
        <v>3</v>
      </c>
      <c r="G264" s="1">
        <v>11</v>
      </c>
      <c r="H264" s="1">
        <v>12</v>
      </c>
      <c r="I264" s="1">
        <f t="shared" si="12"/>
        <v>0.16478555304740428</v>
      </c>
      <c r="J264" s="1">
        <f t="shared" si="13"/>
        <v>0.18181818181818182</v>
      </c>
      <c r="K264" s="1">
        <f t="shared" si="14"/>
        <v>0.25</v>
      </c>
    </row>
    <row r="265" spans="1:11" x14ac:dyDescent="0.2">
      <c r="A265" t="s">
        <v>10</v>
      </c>
      <c r="B265" t="s">
        <v>34</v>
      </c>
      <c r="C265" s="1">
        <v>16.586000000000002</v>
      </c>
      <c r="D265" s="1">
        <v>11.631</v>
      </c>
      <c r="E265" s="1">
        <v>1</v>
      </c>
      <c r="F265" s="1">
        <v>5</v>
      </c>
      <c r="G265" s="1">
        <v>9</v>
      </c>
      <c r="H265" s="1">
        <v>12</v>
      </c>
      <c r="I265" s="1">
        <f t="shared" si="12"/>
        <v>-0.29874593030266494</v>
      </c>
      <c r="J265" s="1">
        <f t="shared" si="13"/>
        <v>0.1111111111111111</v>
      </c>
      <c r="K265" s="1">
        <f t="shared" si="14"/>
        <v>0.41666666666666669</v>
      </c>
    </row>
    <row r="266" spans="1:11" x14ac:dyDescent="0.2">
      <c r="A266" t="s">
        <v>10</v>
      </c>
      <c r="B266" t="s">
        <v>52</v>
      </c>
      <c r="C266" s="1">
        <v>127.98900079727173</v>
      </c>
      <c r="D266" s="1">
        <v>134.89599990844727</v>
      </c>
      <c r="E266" s="1">
        <v>4</v>
      </c>
      <c r="F266" s="1">
        <v>0</v>
      </c>
      <c r="G266" s="1">
        <v>12</v>
      </c>
      <c r="H266" s="1">
        <v>12</v>
      </c>
      <c r="I266" s="1">
        <f t="shared" si="12"/>
        <v>5.3965567885914556E-2</v>
      </c>
      <c r="J266" s="1">
        <f t="shared" si="13"/>
        <v>0.33333333333333331</v>
      </c>
      <c r="K266" s="1">
        <f t="shared" si="14"/>
        <v>0</v>
      </c>
    </row>
    <row r="267" spans="1:11" x14ac:dyDescent="0.2">
      <c r="A267" t="s">
        <v>11</v>
      </c>
      <c r="B267" t="s">
        <v>57</v>
      </c>
      <c r="C267" s="1">
        <v>45.22399999999999</v>
      </c>
      <c r="D267" s="1">
        <v>61.119999935850501</v>
      </c>
      <c r="E267" s="1">
        <v>19</v>
      </c>
      <c r="F267" s="1">
        <v>5</v>
      </c>
      <c r="G267" s="1">
        <v>39</v>
      </c>
      <c r="H267" s="1">
        <v>41</v>
      </c>
      <c r="I267" s="1">
        <f t="shared" si="12"/>
        <v>0.3514947801134467</v>
      </c>
      <c r="J267" s="1">
        <f t="shared" si="13"/>
        <v>0.48717948717948717</v>
      </c>
      <c r="K267" s="1">
        <f t="shared" si="14"/>
        <v>0.12195121951219512</v>
      </c>
    </row>
    <row r="268" spans="1:11" x14ac:dyDescent="0.2">
      <c r="A268" t="s">
        <v>11</v>
      </c>
      <c r="B268" t="s">
        <v>58</v>
      </c>
      <c r="C268" s="1">
        <v>37.381</v>
      </c>
      <c r="D268" s="1">
        <v>52.028999399393797</v>
      </c>
      <c r="E268" s="1">
        <v>14</v>
      </c>
      <c r="F268" s="1">
        <v>3</v>
      </c>
      <c r="G268" s="1">
        <v>34</v>
      </c>
      <c r="H268" s="1">
        <v>41</v>
      </c>
      <c r="I268" s="1">
        <f t="shared" si="12"/>
        <v>0.39185680959294289</v>
      </c>
      <c r="J268" s="1">
        <f t="shared" si="13"/>
        <v>0.41176470588235292</v>
      </c>
      <c r="K268" s="1">
        <f t="shared" si="14"/>
        <v>7.3170731707317069E-2</v>
      </c>
    </row>
    <row r="269" spans="1:11" x14ac:dyDescent="0.2">
      <c r="A269" t="s">
        <v>11</v>
      </c>
      <c r="B269" t="s">
        <v>59</v>
      </c>
      <c r="C269" s="1">
        <v>14.749999999999998</v>
      </c>
      <c r="D269" s="1">
        <v>15.545</v>
      </c>
      <c r="E269" s="1">
        <v>13</v>
      </c>
      <c r="F269" s="1">
        <v>8</v>
      </c>
      <c r="G269" s="1">
        <v>40</v>
      </c>
      <c r="H269" s="1">
        <v>41</v>
      </c>
      <c r="I269" s="1">
        <f t="shared" si="12"/>
        <v>5.3898305084745912E-2</v>
      </c>
      <c r="J269" s="1">
        <f t="shared" si="13"/>
        <v>0.32500000000000001</v>
      </c>
      <c r="K269" s="1">
        <f t="shared" si="14"/>
        <v>0.1951219512195122</v>
      </c>
    </row>
    <row r="270" spans="1:11" x14ac:dyDescent="0.2">
      <c r="A270" t="s">
        <v>11</v>
      </c>
      <c r="B270" t="s">
        <v>32</v>
      </c>
      <c r="C270" s="1">
        <v>68.288999999999987</v>
      </c>
      <c r="D270" s="1">
        <v>79.324000000000012</v>
      </c>
      <c r="E270" s="1">
        <v>17</v>
      </c>
      <c r="F270" s="1">
        <v>9</v>
      </c>
      <c r="G270" s="1">
        <v>39</v>
      </c>
      <c r="H270" s="1">
        <v>41</v>
      </c>
      <c r="I270" s="1">
        <f t="shared" si="12"/>
        <v>0.16159264303182108</v>
      </c>
      <c r="J270" s="1">
        <f t="shared" si="13"/>
        <v>0.4358974358974359</v>
      </c>
      <c r="K270" s="1">
        <f t="shared" si="14"/>
        <v>0.21951219512195122</v>
      </c>
    </row>
    <row r="271" spans="1:11" x14ac:dyDescent="0.2">
      <c r="A271" t="s">
        <v>11</v>
      </c>
      <c r="B271" t="s">
        <v>33</v>
      </c>
      <c r="C271" s="1">
        <v>219.15699999999998</v>
      </c>
      <c r="D271" s="1">
        <v>223.87400000000002</v>
      </c>
      <c r="E271" s="1">
        <v>11</v>
      </c>
      <c r="F271" s="1">
        <v>7</v>
      </c>
      <c r="G271" s="1">
        <v>39</v>
      </c>
      <c r="H271" s="1">
        <v>41</v>
      </c>
      <c r="I271" s="1">
        <f t="shared" si="12"/>
        <v>2.152338278038135E-2</v>
      </c>
      <c r="J271" s="1">
        <f t="shared" si="13"/>
        <v>0.28205128205128205</v>
      </c>
      <c r="K271" s="1">
        <f t="shared" si="14"/>
        <v>0.17073170731707318</v>
      </c>
    </row>
    <row r="272" spans="1:11" x14ac:dyDescent="0.2">
      <c r="A272" t="s">
        <v>11</v>
      </c>
      <c r="B272" t="s">
        <v>34</v>
      </c>
      <c r="C272" s="1">
        <v>65.468000000000004</v>
      </c>
      <c r="D272" s="1">
        <v>31.936000000000003</v>
      </c>
      <c r="E272" s="1">
        <v>6</v>
      </c>
      <c r="F272" s="1">
        <v>9</v>
      </c>
      <c r="G272" s="1">
        <v>21</v>
      </c>
      <c r="H272" s="1">
        <v>41</v>
      </c>
      <c r="I272" s="1">
        <f t="shared" si="12"/>
        <v>-0.51218916111688151</v>
      </c>
      <c r="J272" s="1">
        <f t="shared" si="13"/>
        <v>0.2857142857142857</v>
      </c>
      <c r="K272" s="1">
        <f t="shared" si="14"/>
        <v>0.21951219512195122</v>
      </c>
    </row>
    <row r="273" spans="1:11" x14ac:dyDescent="0.2">
      <c r="A273" t="s">
        <v>11</v>
      </c>
      <c r="B273" t="s">
        <v>52</v>
      </c>
      <c r="C273" s="1">
        <v>450.26900464296341</v>
      </c>
      <c r="D273" s="1">
        <v>463.82800260186195</v>
      </c>
      <c r="E273" s="1">
        <v>9</v>
      </c>
      <c r="F273" s="1">
        <v>6</v>
      </c>
      <c r="G273" s="1">
        <v>41</v>
      </c>
      <c r="H273" s="1">
        <v>41</v>
      </c>
      <c r="I273" s="1">
        <f t="shared" si="12"/>
        <v>3.0113105319452327E-2</v>
      </c>
      <c r="J273" s="1">
        <f t="shared" si="13"/>
        <v>0.21951219512195122</v>
      </c>
      <c r="K273" s="1">
        <f t="shared" si="14"/>
        <v>0.14634146341463414</v>
      </c>
    </row>
    <row r="274" spans="1:11" x14ac:dyDescent="0.2">
      <c r="A274" t="s">
        <v>12</v>
      </c>
      <c r="B274" t="s">
        <v>57</v>
      </c>
      <c r="C274" s="1">
        <v>134.58200000000002</v>
      </c>
      <c r="D274" s="1">
        <v>143.25599944218993</v>
      </c>
      <c r="E274" s="1">
        <v>17</v>
      </c>
      <c r="F274" s="1">
        <v>10</v>
      </c>
      <c r="G274" s="1">
        <v>65</v>
      </c>
      <c r="H274" s="1">
        <v>69</v>
      </c>
      <c r="I274" s="1">
        <f t="shared" si="12"/>
        <v>6.4451408376974051E-2</v>
      </c>
      <c r="J274" s="1">
        <f t="shared" si="13"/>
        <v>0.26153846153846155</v>
      </c>
      <c r="K274" s="1">
        <f t="shared" si="14"/>
        <v>0.14492753623188406</v>
      </c>
    </row>
    <row r="275" spans="1:11" x14ac:dyDescent="0.2">
      <c r="A275" t="s">
        <v>12</v>
      </c>
      <c r="B275" t="s">
        <v>58</v>
      </c>
      <c r="C275" s="1">
        <v>59.510000000000012</v>
      </c>
      <c r="D275" s="1">
        <v>74.137999817728996</v>
      </c>
      <c r="E275" s="1">
        <v>32</v>
      </c>
      <c r="F275" s="1">
        <v>10</v>
      </c>
      <c r="G275" s="1">
        <v>62</v>
      </c>
      <c r="H275" s="1">
        <v>69</v>
      </c>
      <c r="I275" s="1">
        <f t="shared" si="12"/>
        <v>0.24580742426027524</v>
      </c>
      <c r="J275" s="1">
        <f t="shared" si="13"/>
        <v>0.5161290322580645</v>
      </c>
      <c r="K275" s="1">
        <f t="shared" si="14"/>
        <v>0.14492753623188406</v>
      </c>
    </row>
    <row r="276" spans="1:11" x14ac:dyDescent="0.2">
      <c r="A276" t="s">
        <v>12</v>
      </c>
      <c r="B276" t="s">
        <v>59</v>
      </c>
      <c r="C276" s="1">
        <v>29.184000000000001</v>
      </c>
      <c r="D276" s="1">
        <v>32.797000000000004</v>
      </c>
      <c r="E276" s="1">
        <v>15</v>
      </c>
      <c r="F276" s="1">
        <v>14</v>
      </c>
      <c r="G276" s="1">
        <v>64</v>
      </c>
      <c r="H276" s="1">
        <v>69</v>
      </c>
      <c r="I276" s="1">
        <f t="shared" si="12"/>
        <v>0.12380071271929838</v>
      </c>
      <c r="J276" s="1">
        <f t="shared" si="13"/>
        <v>0.234375</v>
      </c>
      <c r="K276" s="1">
        <f t="shared" si="14"/>
        <v>0.20289855072463769</v>
      </c>
    </row>
    <row r="277" spans="1:11" x14ac:dyDescent="0.2">
      <c r="A277" t="s">
        <v>12</v>
      </c>
      <c r="B277" t="s">
        <v>32</v>
      </c>
      <c r="C277" s="1">
        <v>72.438999999999979</v>
      </c>
      <c r="D277" s="1">
        <v>68.968999999999966</v>
      </c>
      <c r="E277" s="1">
        <v>21</v>
      </c>
      <c r="F277" s="1">
        <v>18</v>
      </c>
      <c r="G277" s="1">
        <v>66</v>
      </c>
      <c r="H277" s="1">
        <v>69</v>
      </c>
      <c r="I277" s="1">
        <f t="shared" si="12"/>
        <v>-4.790237303110223E-2</v>
      </c>
      <c r="J277" s="1">
        <f t="shared" si="13"/>
        <v>0.31818181818181818</v>
      </c>
      <c r="K277" s="1">
        <f t="shared" si="14"/>
        <v>0.2608695652173913</v>
      </c>
    </row>
    <row r="278" spans="1:11" x14ac:dyDescent="0.2">
      <c r="A278" t="s">
        <v>12</v>
      </c>
      <c r="B278" t="s">
        <v>33</v>
      </c>
      <c r="C278" s="1">
        <v>102.84500000000001</v>
      </c>
      <c r="D278" s="1">
        <v>88.135000000000005</v>
      </c>
      <c r="E278" s="1">
        <v>14</v>
      </c>
      <c r="F278" s="1">
        <v>19</v>
      </c>
      <c r="G278" s="1">
        <v>58</v>
      </c>
      <c r="H278" s="1">
        <v>69</v>
      </c>
      <c r="I278" s="1">
        <f t="shared" si="12"/>
        <v>-0.14303077446643009</v>
      </c>
      <c r="J278" s="1">
        <f t="shared" si="13"/>
        <v>0.2413793103448276</v>
      </c>
      <c r="K278" s="1">
        <f t="shared" si="14"/>
        <v>0.27536231884057971</v>
      </c>
    </row>
    <row r="279" spans="1:11" x14ac:dyDescent="0.2">
      <c r="A279" t="s">
        <v>12</v>
      </c>
      <c r="B279" t="s">
        <v>34</v>
      </c>
      <c r="C279" s="1">
        <v>33.168999999999997</v>
      </c>
      <c r="D279" s="1">
        <v>41.241</v>
      </c>
      <c r="E279" s="1">
        <v>17</v>
      </c>
      <c r="F279" s="1">
        <v>7</v>
      </c>
      <c r="G279" s="1">
        <v>52</v>
      </c>
      <c r="H279" s="1">
        <v>69</v>
      </c>
      <c r="I279" s="1">
        <f t="shared" si="12"/>
        <v>0.24335976363471934</v>
      </c>
      <c r="J279" s="1">
        <f t="shared" si="13"/>
        <v>0.32692307692307693</v>
      </c>
      <c r="K279" s="1">
        <f t="shared" si="14"/>
        <v>0.10144927536231885</v>
      </c>
    </row>
    <row r="280" spans="1:11" x14ac:dyDescent="0.2">
      <c r="A280" t="s">
        <v>12</v>
      </c>
      <c r="B280" t="s">
        <v>52</v>
      </c>
      <c r="C280" s="1">
        <v>431.72899574041367</v>
      </c>
      <c r="D280" s="1">
        <v>448.53599953651428</v>
      </c>
      <c r="E280" s="1">
        <v>15</v>
      </c>
      <c r="F280" s="1">
        <v>10</v>
      </c>
      <c r="G280" s="1">
        <v>69</v>
      </c>
      <c r="H280" s="1">
        <v>69</v>
      </c>
      <c r="I280" s="1">
        <f t="shared" si="12"/>
        <v>3.8929522830118524E-2</v>
      </c>
      <c r="J280" s="1">
        <f t="shared" si="13"/>
        <v>0.21739130434782608</v>
      </c>
      <c r="K280" s="1">
        <f t="shared" si="14"/>
        <v>0.14492753623188406</v>
      </c>
    </row>
    <row r="281" spans="1:11" x14ac:dyDescent="0.2">
      <c r="A281" t="s">
        <v>13</v>
      </c>
      <c r="B281" t="s">
        <v>57</v>
      </c>
      <c r="C281" s="1">
        <v>88.709000000000003</v>
      </c>
      <c r="D281" s="1">
        <v>99.699000336229801</v>
      </c>
      <c r="E281" s="1">
        <v>11</v>
      </c>
      <c r="F281" s="1">
        <v>7</v>
      </c>
      <c r="G281" s="1">
        <v>34</v>
      </c>
      <c r="H281" s="1">
        <v>34</v>
      </c>
      <c r="I281" s="1">
        <f t="shared" si="12"/>
        <v>0.12388822257301735</v>
      </c>
      <c r="J281" s="1">
        <f t="shared" si="13"/>
        <v>0.3235294117647059</v>
      </c>
      <c r="K281" s="1">
        <f t="shared" si="14"/>
        <v>0.20588235294117646</v>
      </c>
    </row>
    <row r="282" spans="1:11" x14ac:dyDescent="0.2">
      <c r="A282" t="s">
        <v>13</v>
      </c>
      <c r="B282" t="s">
        <v>58</v>
      </c>
      <c r="C282" s="1">
        <v>47.988</v>
      </c>
      <c r="D282" s="1">
        <v>62.235001035034657</v>
      </c>
      <c r="E282" s="1">
        <v>13</v>
      </c>
      <c r="F282" s="1">
        <v>2</v>
      </c>
      <c r="G282" s="1">
        <v>30</v>
      </c>
      <c r="H282" s="1">
        <v>34</v>
      </c>
      <c r="I282" s="1">
        <f t="shared" si="12"/>
        <v>0.2968867432490343</v>
      </c>
      <c r="J282" s="1">
        <f t="shared" si="13"/>
        <v>0.43333333333333335</v>
      </c>
      <c r="K282" s="1">
        <f t="shared" si="14"/>
        <v>5.8823529411764705E-2</v>
      </c>
    </row>
    <row r="283" spans="1:11" x14ac:dyDescent="0.2">
      <c r="A283" t="s">
        <v>13</v>
      </c>
      <c r="B283" t="s">
        <v>59</v>
      </c>
      <c r="C283" s="1">
        <v>21.363</v>
      </c>
      <c r="D283" s="1">
        <v>18.792999999999999</v>
      </c>
      <c r="E283" s="1">
        <v>7</v>
      </c>
      <c r="F283" s="1">
        <v>11</v>
      </c>
      <c r="G283" s="1">
        <v>32</v>
      </c>
      <c r="H283" s="1">
        <v>34</v>
      </c>
      <c r="I283" s="1">
        <f t="shared" si="12"/>
        <v>-0.12030145578804474</v>
      </c>
      <c r="J283" s="1">
        <f t="shared" si="13"/>
        <v>0.21875</v>
      </c>
      <c r="K283" s="1">
        <f t="shared" si="14"/>
        <v>0.3235294117647059</v>
      </c>
    </row>
    <row r="284" spans="1:11" x14ac:dyDescent="0.2">
      <c r="A284" t="s">
        <v>13</v>
      </c>
      <c r="B284" t="s">
        <v>32</v>
      </c>
      <c r="C284" s="1">
        <v>45.530000000000008</v>
      </c>
      <c r="D284" s="1">
        <v>46.576000000000001</v>
      </c>
      <c r="E284" s="1">
        <v>11</v>
      </c>
      <c r="F284" s="1">
        <v>12</v>
      </c>
      <c r="G284" s="1">
        <v>33</v>
      </c>
      <c r="H284" s="1">
        <v>34</v>
      </c>
      <c r="I284" s="1">
        <f t="shared" si="12"/>
        <v>2.297386338677776E-2</v>
      </c>
      <c r="J284" s="1">
        <f t="shared" si="13"/>
        <v>0.33333333333333331</v>
      </c>
      <c r="K284" s="1">
        <f t="shared" si="14"/>
        <v>0.35294117647058826</v>
      </c>
    </row>
    <row r="285" spans="1:11" x14ac:dyDescent="0.2">
      <c r="A285" t="s">
        <v>13</v>
      </c>
      <c r="B285" t="s">
        <v>33</v>
      </c>
      <c r="C285" s="1">
        <v>31.234000000000002</v>
      </c>
      <c r="D285" s="1">
        <v>33.903999999999996</v>
      </c>
      <c r="E285" s="1">
        <v>8</v>
      </c>
      <c r="F285" s="1">
        <v>12</v>
      </c>
      <c r="G285" s="1">
        <v>28</v>
      </c>
      <c r="H285" s="1">
        <v>34</v>
      </c>
      <c r="I285" s="1">
        <f t="shared" si="12"/>
        <v>8.5483767689056522E-2</v>
      </c>
      <c r="J285" s="1">
        <f t="shared" si="13"/>
        <v>0.2857142857142857</v>
      </c>
      <c r="K285" s="1">
        <f t="shared" si="14"/>
        <v>0.35294117647058826</v>
      </c>
    </row>
    <row r="286" spans="1:11" x14ac:dyDescent="0.2">
      <c r="A286" t="s">
        <v>13</v>
      </c>
      <c r="B286" t="s">
        <v>34</v>
      </c>
      <c r="C286" s="1">
        <v>20.651999999999997</v>
      </c>
      <c r="D286" s="1">
        <v>21.585000000000001</v>
      </c>
      <c r="E286" s="1">
        <v>9</v>
      </c>
      <c r="F286" s="1">
        <v>2</v>
      </c>
      <c r="G286" s="1">
        <v>26</v>
      </c>
      <c r="H286" s="1">
        <v>34</v>
      </c>
      <c r="I286" s="1">
        <f t="shared" si="12"/>
        <v>4.5177222545032203E-2</v>
      </c>
      <c r="J286" s="1">
        <f t="shared" si="13"/>
        <v>0.34615384615384615</v>
      </c>
      <c r="K286" s="1">
        <f t="shared" si="14"/>
        <v>5.8823529411764705E-2</v>
      </c>
    </row>
    <row r="287" spans="1:11" x14ac:dyDescent="0.2">
      <c r="A287" t="s">
        <v>13</v>
      </c>
      <c r="B287" t="s">
        <v>52</v>
      </c>
      <c r="C287" s="1">
        <v>255.47599193453789</v>
      </c>
      <c r="D287" s="1">
        <v>282.79199475049973</v>
      </c>
      <c r="E287" s="1">
        <v>10</v>
      </c>
      <c r="F287" s="1">
        <v>5</v>
      </c>
      <c r="G287" s="1">
        <v>34</v>
      </c>
      <c r="H287" s="1">
        <v>34</v>
      </c>
      <c r="I287" s="1">
        <f t="shared" si="12"/>
        <v>0.10692199532769076</v>
      </c>
      <c r="J287" s="1">
        <f t="shared" si="13"/>
        <v>0.29411764705882354</v>
      </c>
      <c r="K287" s="1">
        <f t="shared" si="14"/>
        <v>0.14705882352941177</v>
      </c>
    </row>
    <row r="288" spans="1:11" x14ac:dyDescent="0.2">
      <c r="A288" t="s">
        <v>14</v>
      </c>
      <c r="B288" t="s">
        <v>57</v>
      </c>
      <c r="C288" s="1">
        <v>47.204000000000008</v>
      </c>
      <c r="D288" s="1">
        <v>52.187999789603055</v>
      </c>
      <c r="E288" s="1">
        <v>10</v>
      </c>
      <c r="F288" s="1">
        <v>6</v>
      </c>
      <c r="G288" s="1">
        <v>31</v>
      </c>
      <c r="H288" s="1">
        <v>33</v>
      </c>
      <c r="I288" s="1">
        <f t="shared" si="12"/>
        <v>0.10558426806209309</v>
      </c>
      <c r="J288" s="1">
        <f t="shared" si="13"/>
        <v>0.32258064516129031</v>
      </c>
      <c r="K288" s="1">
        <f t="shared" si="14"/>
        <v>0.18181818181818182</v>
      </c>
    </row>
    <row r="289" spans="1:11" x14ac:dyDescent="0.2">
      <c r="A289" t="s">
        <v>14</v>
      </c>
      <c r="B289" t="s">
        <v>58</v>
      </c>
      <c r="C289" s="1">
        <v>25.103000000000005</v>
      </c>
      <c r="D289" s="1">
        <v>34.695000255480409</v>
      </c>
      <c r="E289" s="1">
        <v>15</v>
      </c>
      <c r="F289" s="1">
        <v>3</v>
      </c>
      <c r="G289" s="1">
        <v>29</v>
      </c>
      <c r="H289" s="1">
        <v>33</v>
      </c>
      <c r="I289" s="1">
        <f t="shared" si="12"/>
        <v>0.38210573459269415</v>
      </c>
      <c r="J289" s="1">
        <f t="shared" si="13"/>
        <v>0.51724137931034486</v>
      </c>
      <c r="K289" s="1">
        <f t="shared" si="14"/>
        <v>9.0909090909090912E-2</v>
      </c>
    </row>
    <row r="290" spans="1:11" x14ac:dyDescent="0.2">
      <c r="A290" t="s">
        <v>14</v>
      </c>
      <c r="B290" t="s">
        <v>59</v>
      </c>
      <c r="C290" s="1">
        <v>12.382</v>
      </c>
      <c r="D290" s="1">
        <v>12.124000000000002</v>
      </c>
      <c r="E290" s="1">
        <v>6</v>
      </c>
      <c r="F290" s="1">
        <v>11</v>
      </c>
      <c r="G290" s="1">
        <v>30</v>
      </c>
      <c r="H290" s="1">
        <v>33</v>
      </c>
      <c r="I290" s="1">
        <f t="shared" si="12"/>
        <v>-2.0836698433209233E-2</v>
      </c>
      <c r="J290" s="1">
        <f t="shared" si="13"/>
        <v>0.2</v>
      </c>
      <c r="K290" s="1">
        <f t="shared" si="14"/>
        <v>0.33333333333333331</v>
      </c>
    </row>
    <row r="291" spans="1:11" x14ac:dyDescent="0.2">
      <c r="A291" t="s">
        <v>14</v>
      </c>
      <c r="B291" t="s">
        <v>32</v>
      </c>
      <c r="C291" s="1">
        <v>51.529000000000003</v>
      </c>
      <c r="D291" s="1">
        <v>49.56</v>
      </c>
      <c r="E291" s="1">
        <v>13</v>
      </c>
      <c r="F291" s="1">
        <v>7</v>
      </c>
      <c r="G291" s="1">
        <v>31</v>
      </c>
      <c r="H291" s="1">
        <v>33</v>
      </c>
      <c r="I291" s="1">
        <f t="shared" si="12"/>
        <v>-3.8211492557588933E-2</v>
      </c>
      <c r="J291" s="1">
        <f t="shared" si="13"/>
        <v>0.41935483870967744</v>
      </c>
      <c r="K291" s="1">
        <f t="shared" si="14"/>
        <v>0.21212121212121213</v>
      </c>
    </row>
    <row r="292" spans="1:11" x14ac:dyDescent="0.2">
      <c r="A292" t="s">
        <v>14</v>
      </c>
      <c r="B292" t="s">
        <v>33</v>
      </c>
      <c r="C292" s="1">
        <v>53.002000000000002</v>
      </c>
      <c r="D292" s="1">
        <v>36.530999999999999</v>
      </c>
      <c r="E292" s="1">
        <v>6</v>
      </c>
      <c r="F292" s="1">
        <v>7</v>
      </c>
      <c r="G292" s="1">
        <v>27</v>
      </c>
      <c r="H292" s="1">
        <v>33</v>
      </c>
      <c r="I292" s="1">
        <f t="shared" si="12"/>
        <v>-0.31076185804309275</v>
      </c>
      <c r="J292" s="1">
        <f t="shared" si="13"/>
        <v>0.22222222222222221</v>
      </c>
      <c r="K292" s="1">
        <f t="shared" si="14"/>
        <v>0.21212121212121213</v>
      </c>
    </row>
    <row r="293" spans="1:11" x14ac:dyDescent="0.2">
      <c r="A293" t="s">
        <v>14</v>
      </c>
      <c r="B293" t="s">
        <v>34</v>
      </c>
      <c r="C293" s="1">
        <v>18.939999999999998</v>
      </c>
      <c r="D293" s="1">
        <v>34.354999999999997</v>
      </c>
      <c r="E293" s="1">
        <v>6</v>
      </c>
      <c r="F293" s="1">
        <v>5</v>
      </c>
      <c r="G293" s="1">
        <v>21</v>
      </c>
      <c r="H293" s="1">
        <v>33</v>
      </c>
      <c r="I293" s="1">
        <f t="shared" si="12"/>
        <v>0.81388595564941935</v>
      </c>
      <c r="J293" s="1">
        <f t="shared" si="13"/>
        <v>0.2857142857142857</v>
      </c>
      <c r="K293" s="1">
        <f t="shared" si="14"/>
        <v>0.15151515151515152</v>
      </c>
    </row>
    <row r="294" spans="1:11" x14ac:dyDescent="0.2">
      <c r="A294" t="s">
        <v>14</v>
      </c>
      <c r="B294" t="s">
        <v>52</v>
      </c>
      <c r="C294" s="1">
        <v>208.16000294685364</v>
      </c>
      <c r="D294" s="1">
        <v>219.45300185680389</v>
      </c>
      <c r="E294" s="1">
        <v>10</v>
      </c>
      <c r="F294" s="1">
        <v>5</v>
      </c>
      <c r="G294" s="1">
        <v>33</v>
      </c>
      <c r="H294" s="1">
        <v>33</v>
      </c>
      <c r="I294" s="1">
        <f t="shared" si="12"/>
        <v>5.425153127439919E-2</v>
      </c>
      <c r="J294" s="1">
        <f t="shared" si="13"/>
        <v>0.30303030303030304</v>
      </c>
      <c r="K294" s="1">
        <f t="shared" si="14"/>
        <v>0.15151515151515152</v>
      </c>
    </row>
    <row r="295" spans="1:11" x14ac:dyDescent="0.2">
      <c r="A295" t="s">
        <v>15</v>
      </c>
      <c r="B295" t="s">
        <v>57</v>
      </c>
      <c r="C295" s="1">
        <v>46.031000000000006</v>
      </c>
      <c r="D295" s="1">
        <v>51.29899950325489</v>
      </c>
      <c r="E295" s="1">
        <v>8</v>
      </c>
      <c r="F295" s="1">
        <v>2</v>
      </c>
      <c r="G295" s="1">
        <v>22</v>
      </c>
      <c r="H295" s="1">
        <v>23</v>
      </c>
      <c r="I295" s="1">
        <f t="shared" si="12"/>
        <v>0.11444460262116585</v>
      </c>
      <c r="J295" s="1">
        <f t="shared" si="13"/>
        <v>0.36363636363636365</v>
      </c>
      <c r="K295" s="1">
        <f t="shared" si="14"/>
        <v>8.6956521739130432E-2</v>
      </c>
    </row>
    <row r="296" spans="1:11" x14ac:dyDescent="0.2">
      <c r="A296" t="s">
        <v>15</v>
      </c>
      <c r="B296" t="s">
        <v>58</v>
      </c>
      <c r="C296" s="1">
        <v>54.685999999999993</v>
      </c>
      <c r="D296" s="1">
        <v>62.394000094383955</v>
      </c>
      <c r="E296" s="1">
        <v>9</v>
      </c>
      <c r="F296" s="1">
        <v>2</v>
      </c>
      <c r="G296" s="1">
        <v>19</v>
      </c>
      <c r="H296" s="1">
        <v>23</v>
      </c>
      <c r="I296" s="1">
        <f t="shared" si="12"/>
        <v>0.14095015350151718</v>
      </c>
      <c r="J296" s="1">
        <f t="shared" si="13"/>
        <v>0.47368421052631576</v>
      </c>
      <c r="K296" s="1">
        <f t="shared" si="14"/>
        <v>8.6956521739130432E-2</v>
      </c>
    </row>
    <row r="297" spans="1:11" x14ac:dyDescent="0.2">
      <c r="A297" t="s">
        <v>15</v>
      </c>
      <c r="B297" t="s">
        <v>59</v>
      </c>
      <c r="C297" s="1">
        <v>8.7030000000000012</v>
      </c>
      <c r="D297" s="1">
        <v>11.170999999999999</v>
      </c>
      <c r="E297" s="1">
        <v>6</v>
      </c>
      <c r="F297" s="1">
        <v>6</v>
      </c>
      <c r="G297" s="1">
        <v>20</v>
      </c>
      <c r="H297" s="1">
        <v>23</v>
      </c>
      <c r="I297" s="1">
        <f t="shared" si="12"/>
        <v>0.28358037458347662</v>
      </c>
      <c r="J297" s="1">
        <f t="shared" si="13"/>
        <v>0.3</v>
      </c>
      <c r="K297" s="1">
        <f t="shared" si="14"/>
        <v>0.2608695652173913</v>
      </c>
    </row>
    <row r="298" spans="1:11" x14ac:dyDescent="0.2">
      <c r="A298" t="s">
        <v>15</v>
      </c>
      <c r="B298" t="s">
        <v>32</v>
      </c>
      <c r="C298" s="1">
        <v>53.370000000000012</v>
      </c>
      <c r="D298" s="1">
        <v>58.951999999999998</v>
      </c>
      <c r="E298" s="1">
        <v>4</v>
      </c>
      <c r="F298" s="1">
        <v>8</v>
      </c>
      <c r="G298" s="1">
        <v>22</v>
      </c>
      <c r="H298" s="1">
        <v>23</v>
      </c>
      <c r="I298" s="1">
        <f t="shared" si="12"/>
        <v>0.1045905939666476</v>
      </c>
      <c r="J298" s="1">
        <f t="shared" si="13"/>
        <v>0.18181818181818182</v>
      </c>
      <c r="K298" s="1">
        <f t="shared" si="14"/>
        <v>0.34782608695652173</v>
      </c>
    </row>
    <row r="299" spans="1:11" x14ac:dyDescent="0.2">
      <c r="A299" t="s">
        <v>15</v>
      </c>
      <c r="B299" t="s">
        <v>33</v>
      </c>
      <c r="C299" s="1">
        <v>32.763999999999996</v>
      </c>
      <c r="D299" s="1">
        <v>31.941000000000006</v>
      </c>
      <c r="E299" s="1">
        <v>6</v>
      </c>
      <c r="F299" s="1">
        <v>5</v>
      </c>
      <c r="G299" s="1">
        <v>18</v>
      </c>
      <c r="H299" s="1">
        <v>23</v>
      </c>
      <c r="I299" s="1">
        <f t="shared" si="12"/>
        <v>-2.5119033085093112E-2</v>
      </c>
      <c r="J299" s="1">
        <f t="shared" si="13"/>
        <v>0.33333333333333331</v>
      </c>
      <c r="K299" s="1">
        <f t="shared" si="14"/>
        <v>0.21739130434782608</v>
      </c>
    </row>
    <row r="300" spans="1:11" x14ac:dyDescent="0.2">
      <c r="A300" t="s">
        <v>15</v>
      </c>
      <c r="B300" t="s">
        <v>34</v>
      </c>
      <c r="C300" s="1">
        <v>13.206999999999997</v>
      </c>
      <c r="D300" s="1">
        <v>17.071000000000002</v>
      </c>
      <c r="E300" s="1">
        <v>4</v>
      </c>
      <c r="F300" s="1">
        <v>3</v>
      </c>
      <c r="G300" s="1">
        <v>18</v>
      </c>
      <c r="H300" s="1">
        <v>23</v>
      </c>
      <c r="I300" s="1">
        <f t="shared" si="12"/>
        <v>0.29257212084500672</v>
      </c>
      <c r="J300" s="1">
        <f t="shared" si="13"/>
        <v>0.22222222222222221</v>
      </c>
      <c r="K300" s="1">
        <f t="shared" si="14"/>
        <v>0.13043478260869565</v>
      </c>
    </row>
    <row r="301" spans="1:11" x14ac:dyDescent="0.2">
      <c r="A301" t="s">
        <v>15</v>
      </c>
      <c r="B301" t="s">
        <v>52</v>
      </c>
      <c r="C301" s="1">
        <v>208.76099702715874</v>
      </c>
      <c r="D301" s="1">
        <v>232.82799962162971</v>
      </c>
      <c r="E301" s="1">
        <v>7</v>
      </c>
      <c r="F301" s="1">
        <v>1</v>
      </c>
      <c r="G301" s="1">
        <v>23</v>
      </c>
      <c r="H301" s="1">
        <v>23</v>
      </c>
      <c r="I301" s="1">
        <f t="shared" si="12"/>
        <v>0.11528495713852127</v>
      </c>
      <c r="J301" s="1">
        <f t="shared" si="13"/>
        <v>0.30434782608695654</v>
      </c>
      <c r="K301" s="1">
        <f t="shared" si="14"/>
        <v>4.3478260869565216E-2</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dimension ref="A1:S16"/>
  <sheetViews>
    <sheetView workbookViewId="0">
      <selection activeCell="Q2" sqref="Q2:Q4"/>
    </sheetView>
  </sheetViews>
  <sheetFormatPr baseColWidth="10" defaultColWidth="8.83203125" defaultRowHeight="15" x14ac:dyDescent="0.2"/>
  <sheetData>
    <row r="1" spans="1:19" x14ac:dyDescent="0.2">
      <c r="A1" t="s">
        <v>0</v>
      </c>
      <c r="B1" t="s">
        <v>87</v>
      </c>
      <c r="C1" t="s">
        <v>88</v>
      </c>
      <c r="D1" t="s">
        <v>89</v>
      </c>
      <c r="E1" t="s">
        <v>90</v>
      </c>
      <c r="F1" t="s">
        <v>91</v>
      </c>
      <c r="G1" t="s">
        <v>92</v>
      </c>
      <c r="H1" t="s">
        <v>93</v>
      </c>
      <c r="I1" t="s">
        <v>98</v>
      </c>
      <c r="J1" t="s">
        <v>99</v>
      </c>
      <c r="K1" t="s">
        <v>100</v>
      </c>
      <c r="L1" t="s">
        <v>101</v>
      </c>
      <c r="M1" t="s">
        <v>102</v>
      </c>
    </row>
    <row r="2" spans="1:19" x14ac:dyDescent="0.2">
      <c r="A2" t="s">
        <v>1</v>
      </c>
      <c r="B2" s="1">
        <v>4400.2109976969659</v>
      </c>
      <c r="C2" s="1">
        <v>4400.2109033204615</v>
      </c>
      <c r="D2" s="1">
        <v>5462.1815511360765</v>
      </c>
      <c r="E2" s="1">
        <v>7.9227328300476074E-2</v>
      </c>
      <c r="F2" s="1">
        <v>7.9227328300476074E-2</v>
      </c>
      <c r="G2" s="1">
        <v>9.8348483443260193E-2</v>
      </c>
      <c r="H2" s="1">
        <v>2820.696044921875</v>
      </c>
      <c r="I2" s="1">
        <v>2820.696044921875</v>
      </c>
      <c r="J2" s="1">
        <v>3849.4521484375</v>
      </c>
      <c r="K2" s="1">
        <v>5.0787612795829773E-2</v>
      </c>
      <c r="L2" s="1">
        <v>5.0787612795829773E-2</v>
      </c>
      <c r="M2" s="1">
        <v>6.931072473526001E-2</v>
      </c>
      <c r="Q2" s="23" t="s">
        <v>70</v>
      </c>
      <c r="R2" s="14">
        <v>5</v>
      </c>
      <c r="S2" s="14">
        <v>11</v>
      </c>
    </row>
    <row r="3" spans="1:19" x14ac:dyDescent="0.2">
      <c r="A3" t="s">
        <v>7</v>
      </c>
      <c r="B3" s="1">
        <v>327.11499865353107</v>
      </c>
      <c r="C3" s="1">
        <v>346.23543390631676</v>
      </c>
      <c r="D3" s="1">
        <v>371.1653877645731</v>
      </c>
      <c r="E3" s="1">
        <v>8.4048636257648468E-2</v>
      </c>
      <c r="F3" s="1">
        <v>8.8961422443389893E-2</v>
      </c>
      <c r="G3" s="1">
        <v>9.5366902649402618E-2</v>
      </c>
      <c r="H3" s="1">
        <v>188.80599975585938</v>
      </c>
      <c r="I3" s="1">
        <v>213.61849975585938</v>
      </c>
      <c r="J3" s="1">
        <v>293.9449462890625</v>
      </c>
      <c r="K3" s="1">
        <v>4.8511642962694168E-2</v>
      </c>
      <c r="L3" s="1">
        <v>5.4886944591999054E-2</v>
      </c>
      <c r="M3" s="1">
        <v>7.5525954365730286E-2</v>
      </c>
      <c r="Q3" s="23" t="s">
        <v>71</v>
      </c>
      <c r="R3" s="14">
        <v>6</v>
      </c>
      <c r="S3" s="14">
        <v>12</v>
      </c>
    </row>
    <row r="4" spans="1:19" x14ac:dyDescent="0.2">
      <c r="A4" t="s">
        <v>8</v>
      </c>
      <c r="B4" s="1">
        <v>413.75699746608734</v>
      </c>
      <c r="C4" s="1">
        <v>431.72526884451509</v>
      </c>
      <c r="D4" s="1">
        <v>473.9010126516223</v>
      </c>
      <c r="E4" s="1">
        <v>6.9938011467456818E-2</v>
      </c>
      <c r="F4" s="1">
        <v>7.2975218296051025E-2</v>
      </c>
      <c r="G4" s="1">
        <v>8.0104254186153412E-2</v>
      </c>
      <c r="H4" s="1">
        <v>291.06900024414062</v>
      </c>
      <c r="I4" s="1">
        <v>273.17654418945312</v>
      </c>
      <c r="J4" s="1">
        <v>372.4439697265625</v>
      </c>
      <c r="K4" s="1">
        <v>4.9199864268302917E-2</v>
      </c>
      <c r="L4" s="1">
        <v>4.6175472438335419E-2</v>
      </c>
      <c r="M4" s="1">
        <v>6.2954805791378021E-2</v>
      </c>
      <c r="Q4" s="23" t="s">
        <v>72</v>
      </c>
      <c r="R4" s="14">
        <v>7</v>
      </c>
      <c r="S4" s="14">
        <v>13</v>
      </c>
    </row>
    <row r="5" spans="1:19" x14ac:dyDescent="0.2">
      <c r="A5" t="s">
        <v>9</v>
      </c>
      <c r="B5" s="1">
        <v>739.95499706268311</v>
      </c>
      <c r="C5" s="1">
        <v>739.9549925327301</v>
      </c>
      <c r="D5" s="1">
        <v>913.64701390266418</v>
      </c>
      <c r="E5" s="1">
        <v>8.208020031452179E-2</v>
      </c>
      <c r="F5" s="1">
        <v>8.208020031452179E-2</v>
      </c>
      <c r="G5" s="1">
        <v>0.10134714841842651</v>
      </c>
      <c r="H5" s="1">
        <v>558.488037109375</v>
      </c>
      <c r="I5" s="1">
        <v>558.488037109375</v>
      </c>
      <c r="J5" s="1">
        <v>773.322021484375</v>
      </c>
      <c r="K5" s="1">
        <v>6.1950806528329849E-2</v>
      </c>
      <c r="L5" s="1">
        <v>6.1950806528329849E-2</v>
      </c>
      <c r="M5" s="1">
        <v>8.5781462490558624E-2</v>
      </c>
    </row>
    <row r="6" spans="1:19" x14ac:dyDescent="0.2">
      <c r="A6" t="s">
        <v>2</v>
      </c>
      <c r="B6" s="1">
        <v>739.95499706268311</v>
      </c>
      <c r="C6" s="1">
        <v>739.9549925327301</v>
      </c>
      <c r="D6" s="1">
        <v>913.64701390266418</v>
      </c>
      <c r="E6" s="1">
        <v>8.208020031452179E-2</v>
      </c>
      <c r="F6" s="1">
        <v>8.208020031452179E-2</v>
      </c>
      <c r="G6" s="1">
        <v>0.10134714841842651</v>
      </c>
      <c r="H6" s="1">
        <v>558.488037109375</v>
      </c>
      <c r="I6" s="1">
        <v>558.488037109375</v>
      </c>
      <c r="J6" s="1">
        <v>773.322021484375</v>
      </c>
      <c r="K6" s="1">
        <v>6.1950806528329849E-2</v>
      </c>
      <c r="L6" s="1">
        <v>6.1950806528329849E-2</v>
      </c>
      <c r="M6" s="1">
        <v>8.5781462490558624E-2</v>
      </c>
    </row>
    <row r="7" spans="1:19" x14ac:dyDescent="0.2">
      <c r="A7" t="s">
        <v>3</v>
      </c>
      <c r="B7" s="1">
        <v>1009.8930025100708</v>
      </c>
      <c r="C7" s="1">
        <v>1009.892993927002</v>
      </c>
      <c r="D7" s="1">
        <v>1460.8271408081055</v>
      </c>
      <c r="E7" s="1">
        <v>7.9792410135269165E-2</v>
      </c>
      <c r="F7" s="1">
        <v>7.9792410135269165E-2</v>
      </c>
      <c r="G7" s="1">
        <v>0.11542105674743652</v>
      </c>
      <c r="H7" s="1">
        <v>645.09100341796875</v>
      </c>
      <c r="I7" s="1">
        <v>645.09100341796875</v>
      </c>
      <c r="J7" s="1">
        <v>840.7890625</v>
      </c>
      <c r="K7" s="1">
        <v>5.096912756562233E-2</v>
      </c>
      <c r="L7" s="1">
        <v>5.096912756562233E-2</v>
      </c>
      <c r="M7" s="1">
        <v>6.6431380808353424E-2</v>
      </c>
    </row>
    <row r="8" spans="1:19" x14ac:dyDescent="0.2">
      <c r="A8" t="s">
        <v>10</v>
      </c>
      <c r="B8" s="1">
        <v>215.96400284767151</v>
      </c>
      <c r="C8" s="1">
        <v>181.93266677856445</v>
      </c>
      <c r="D8" s="1">
        <v>246.89999008178711</v>
      </c>
      <c r="E8" s="1">
        <v>7.4437282979488373E-2</v>
      </c>
      <c r="F8" s="1">
        <v>6.2707550823688507E-2</v>
      </c>
      <c r="G8" s="1">
        <v>8.5100129246711731E-2</v>
      </c>
      <c r="H8" s="1">
        <v>134.89599609375</v>
      </c>
      <c r="I8" s="1">
        <v>123.194091796875</v>
      </c>
      <c r="J8" s="1">
        <v>172.697998046875</v>
      </c>
      <c r="K8" s="1">
        <v>4.6495210379362106E-2</v>
      </c>
      <c r="L8" s="1">
        <v>4.2461860924959183E-2</v>
      </c>
      <c r="M8" s="1">
        <v>5.9524595737457275E-2</v>
      </c>
    </row>
    <row r="9" spans="1:19" x14ac:dyDescent="0.2">
      <c r="A9" t="s">
        <v>11</v>
      </c>
      <c r="B9" s="1">
        <v>688.67600154876709</v>
      </c>
      <c r="C9" s="1">
        <v>625.29719242453575</v>
      </c>
      <c r="D9" s="1">
        <v>824.21400862932205</v>
      </c>
      <c r="E9" s="1">
        <v>8.8893339037895203E-2</v>
      </c>
      <c r="F9" s="1">
        <v>8.0712489783763885E-2</v>
      </c>
      <c r="G9" s="1">
        <v>0.1063883975148201</v>
      </c>
      <c r="H9" s="1">
        <v>463.8280029296875</v>
      </c>
      <c r="I9" s="1">
        <v>384.61099243164062</v>
      </c>
      <c r="J9" s="1">
        <v>471.85501098632812</v>
      </c>
      <c r="K9" s="1">
        <v>5.9870272874832153E-2</v>
      </c>
      <c r="L9" s="1">
        <v>4.964505136013031E-2</v>
      </c>
      <c r="M9" s="1">
        <v>6.0906387865543365E-2</v>
      </c>
    </row>
    <row r="10" spans="1:19" x14ac:dyDescent="0.2">
      <c r="A10" t="s">
        <v>4</v>
      </c>
      <c r="B10" s="1">
        <v>1338.5779933929443</v>
      </c>
      <c r="C10" s="1">
        <v>1338.5779342651367</v>
      </c>
      <c r="D10" s="1">
        <v>1374.0510063171387</v>
      </c>
      <c r="E10" s="1">
        <v>8.0676853656768799E-2</v>
      </c>
      <c r="F10" s="1">
        <v>8.0676853656768799E-2</v>
      </c>
      <c r="G10" s="1">
        <v>8.2814835011959076E-2</v>
      </c>
      <c r="H10" s="1">
        <v>270.60400390625</v>
      </c>
      <c r="I10" s="1">
        <v>270.60400390625</v>
      </c>
      <c r="J10" s="1">
        <v>432.04800415039062</v>
      </c>
      <c r="K10" s="1">
        <v>1.6309456899762154E-2</v>
      </c>
      <c r="L10" s="1">
        <v>1.6309456899762154E-2</v>
      </c>
      <c r="M10" s="1">
        <v>2.6039779186248779E-2</v>
      </c>
    </row>
    <row r="11" spans="1:19" x14ac:dyDescent="0.2">
      <c r="A11" t="s">
        <v>5</v>
      </c>
      <c r="B11" s="1">
        <v>232.23700019344687</v>
      </c>
      <c r="C11" s="1">
        <v>232.23700243607163</v>
      </c>
      <c r="D11" s="1">
        <v>293.43539968878031</v>
      </c>
      <c r="E11" s="1">
        <v>6.2246415764093399E-2</v>
      </c>
      <c r="F11" s="1">
        <v>6.2246415764093399E-2</v>
      </c>
      <c r="G11" s="1">
        <v>7.8649409115314484E-2</v>
      </c>
      <c r="H11" s="1">
        <v>632.75201416015625</v>
      </c>
      <c r="I11" s="1">
        <v>632.75201416015625</v>
      </c>
      <c r="J11" s="1">
        <v>841.864990234375</v>
      </c>
      <c r="K11" s="1">
        <v>0.1695963442325592</v>
      </c>
      <c r="L11" s="1">
        <v>0.1695963442325592</v>
      </c>
      <c r="M11" s="1">
        <v>0.22564482688903809</v>
      </c>
    </row>
    <row r="12" spans="1:19" x14ac:dyDescent="0.2">
      <c r="A12" t="s">
        <v>12</v>
      </c>
      <c r="B12" s="1">
        <v>658.94899178296328</v>
      </c>
      <c r="C12" s="1">
        <v>641.97748354077339</v>
      </c>
      <c r="D12" s="1">
        <v>729.65400052070618</v>
      </c>
      <c r="E12" s="1">
        <v>7.4137404561042786E-2</v>
      </c>
      <c r="F12" s="1">
        <v>7.222796231508255E-2</v>
      </c>
      <c r="G12" s="1">
        <v>8.2092322409152985E-2</v>
      </c>
      <c r="H12" s="1">
        <v>448.5360107421875</v>
      </c>
      <c r="I12" s="1">
        <v>458.47433471679688</v>
      </c>
      <c r="J12" s="1">
        <v>645.65399169921875</v>
      </c>
      <c r="K12" s="1">
        <v>5.0464142113924026E-2</v>
      </c>
      <c r="L12" s="1">
        <v>5.158228799700737E-2</v>
      </c>
      <c r="M12" s="1">
        <v>7.2641603648662567E-2</v>
      </c>
    </row>
    <row r="13" spans="1:19" x14ac:dyDescent="0.2">
      <c r="A13" t="s">
        <v>13</v>
      </c>
      <c r="B13" s="1">
        <v>442.90700532495975</v>
      </c>
      <c r="C13" s="1">
        <v>458.17897425591946</v>
      </c>
      <c r="D13" s="1">
        <v>593.84399169683456</v>
      </c>
      <c r="E13" s="1">
        <v>8.1381633877754211E-2</v>
      </c>
      <c r="F13" s="1">
        <v>8.4187768399715424E-2</v>
      </c>
      <c r="G13" s="1">
        <v>0.10911543667316437</v>
      </c>
      <c r="H13" s="1">
        <v>282.7919921875</v>
      </c>
      <c r="I13" s="1">
        <v>285.96575927734375</v>
      </c>
      <c r="J13" s="1">
        <v>390.947998046875</v>
      </c>
      <c r="K13" s="1">
        <v>5.1961410790681839E-2</v>
      </c>
      <c r="L13" s="1">
        <v>5.2544575184583664E-2</v>
      </c>
      <c r="M13" s="1">
        <v>7.1834459900856018E-2</v>
      </c>
    </row>
    <row r="14" spans="1:19" x14ac:dyDescent="0.2">
      <c r="A14" t="s">
        <v>6</v>
      </c>
      <c r="B14" s="1">
        <v>1079.5480045378208</v>
      </c>
      <c r="C14" s="1">
        <v>1079.5479801595211</v>
      </c>
      <c r="D14" s="1">
        <v>1420.2209904193878</v>
      </c>
      <c r="E14" s="1">
        <v>7.9702332615852356E-2</v>
      </c>
      <c r="F14" s="1">
        <v>7.9702325165271759E-2</v>
      </c>
      <c r="G14" s="1">
        <v>0.10485399514436722</v>
      </c>
      <c r="H14" s="1">
        <v>713.76104736328125</v>
      </c>
      <c r="I14" s="1">
        <v>713.76104736328125</v>
      </c>
      <c r="J14" s="1">
        <v>961.42803955078125</v>
      </c>
      <c r="K14" s="1">
        <v>5.2696514874696732E-2</v>
      </c>
      <c r="L14" s="1">
        <v>5.2696514874696732E-2</v>
      </c>
      <c r="M14" s="1">
        <v>7.0981606841087341E-2</v>
      </c>
    </row>
    <row r="15" spans="1:19" x14ac:dyDescent="0.2">
      <c r="A15" t="s">
        <v>14</v>
      </c>
      <c r="B15" s="1">
        <v>464.20500125363469</v>
      </c>
      <c r="C15" s="1">
        <v>528.86526654660702</v>
      </c>
      <c r="D15" s="1">
        <v>706.02114221453667</v>
      </c>
      <c r="E15" s="1">
        <v>8.0388389527797699E-2</v>
      </c>
      <c r="F15" s="1">
        <v>9.1585889458656311E-2</v>
      </c>
      <c r="G15" s="1">
        <v>0.12226474285125732</v>
      </c>
      <c r="H15" s="1">
        <v>219.4530029296875</v>
      </c>
      <c r="I15" s="1">
        <v>286.67388916015625</v>
      </c>
      <c r="J15" s="1">
        <v>402.64801025390625</v>
      </c>
      <c r="K15" s="1">
        <v>3.8003627210855484E-2</v>
      </c>
      <c r="L15" s="1">
        <v>4.9644559621810913E-2</v>
      </c>
      <c r="M15" s="1">
        <v>6.9728299975395203E-2</v>
      </c>
    </row>
    <row r="16" spans="1:19" x14ac:dyDescent="0.2">
      <c r="A16" t="s">
        <v>15</v>
      </c>
      <c r="B16" s="1">
        <v>448.68300175666809</v>
      </c>
      <c r="C16" s="1">
        <v>446.0436244904995</v>
      </c>
      <c r="D16" s="1">
        <v>602.8350036740303</v>
      </c>
      <c r="E16" s="1">
        <v>7.5251922011375427E-2</v>
      </c>
      <c r="F16" s="1">
        <v>7.4809253215789795E-2</v>
      </c>
      <c r="G16" s="1">
        <v>0.10110588371753693</v>
      </c>
      <c r="H16" s="1">
        <v>232.82798767089844</v>
      </c>
      <c r="I16" s="1">
        <v>236.49380493164062</v>
      </c>
      <c r="J16" s="1">
        <v>325.93801879882812</v>
      </c>
      <c r="K16" s="1">
        <v>3.9049293845891953E-2</v>
      </c>
      <c r="L16" s="1">
        <v>3.9664112031459808E-2</v>
      </c>
      <c r="M16" s="1">
        <v>5.4665461182594299E-2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dimension ref="A1:X41"/>
  <sheetViews>
    <sheetView workbookViewId="0">
      <selection activeCell="S20" sqref="S20"/>
    </sheetView>
  </sheetViews>
  <sheetFormatPr baseColWidth="10" defaultColWidth="8.83203125" defaultRowHeight="15" x14ac:dyDescent="0.2"/>
  <sheetData>
    <row r="1" spans="1:24" s="26" customFormat="1" ht="48" x14ac:dyDescent="0.2">
      <c r="A1" s="26" t="s">
        <v>0</v>
      </c>
      <c r="B1" s="26" t="s">
        <v>108</v>
      </c>
      <c r="C1" s="26" t="s">
        <v>121</v>
      </c>
      <c r="D1" s="26" t="s">
        <v>109</v>
      </c>
      <c r="E1" s="26" t="s">
        <v>110</v>
      </c>
      <c r="F1" s="26" t="s">
        <v>111</v>
      </c>
      <c r="G1" s="26" t="s">
        <v>112</v>
      </c>
      <c r="H1" s="26" t="s">
        <v>113</v>
      </c>
      <c r="I1" s="26" t="s">
        <v>114</v>
      </c>
      <c r="J1" s="26" t="s">
        <v>115</v>
      </c>
      <c r="K1" s="26" t="s">
        <v>116</v>
      </c>
      <c r="L1" s="26" t="s">
        <v>117</v>
      </c>
      <c r="M1" s="26" t="s">
        <v>118</v>
      </c>
      <c r="N1" s="26" t="s">
        <v>119</v>
      </c>
      <c r="O1" s="26" t="s">
        <v>120</v>
      </c>
      <c r="R1" s="27" t="s">
        <v>0</v>
      </c>
      <c r="S1" s="27" t="s">
        <v>138</v>
      </c>
      <c r="T1" s="27" t="s">
        <v>140</v>
      </c>
    </row>
    <row r="2" spans="1:24" x14ac:dyDescent="0.2">
      <c r="A2" t="s">
        <v>104</v>
      </c>
      <c r="B2" s="1">
        <v>1</v>
      </c>
      <c r="C2" s="1" t="s">
        <v>122</v>
      </c>
      <c r="D2" s="1">
        <v>60.669784545898438</v>
      </c>
      <c r="E2" s="1">
        <v>60.080051422119141</v>
      </c>
      <c r="F2" s="1">
        <v>81.487625122070312</v>
      </c>
      <c r="G2" s="1">
        <v>80.769737243652344</v>
      </c>
      <c r="H2" s="1">
        <v>86.189300537109375</v>
      </c>
      <c r="I2" s="1">
        <v>110.73770904541016</v>
      </c>
      <c r="J2" s="1">
        <v>6.0269799083471298E-2</v>
      </c>
      <c r="K2" s="1">
        <v>5.9683952480554581E-2</v>
      </c>
      <c r="L2" s="1">
        <v>8.095039427280426E-2</v>
      </c>
      <c r="M2" s="1">
        <v>8.0237232148647308E-2</v>
      </c>
      <c r="N2" s="1">
        <v>8.5621073842048645E-2</v>
      </c>
      <c r="O2" s="1">
        <v>0.1100076287984848</v>
      </c>
      <c r="R2" t="s">
        <v>105</v>
      </c>
      <c r="S2" s="23" t="s">
        <v>70</v>
      </c>
      <c r="T2" s="14" t="s">
        <v>49</v>
      </c>
    </row>
    <row r="3" spans="1:24" x14ac:dyDescent="0.2">
      <c r="A3" t="s">
        <v>105</v>
      </c>
      <c r="B3" s="1">
        <v>1</v>
      </c>
      <c r="C3" s="1" t="s">
        <v>123</v>
      </c>
      <c r="D3" s="1">
        <v>49.558845520019531</v>
      </c>
      <c r="E3" s="1">
        <v>52.195899963378906</v>
      </c>
      <c r="F3" s="1">
        <v>71.725746154785156</v>
      </c>
      <c r="G3" s="1">
        <v>66.8978271484375</v>
      </c>
      <c r="H3" s="1">
        <v>69.545791625976562</v>
      </c>
      <c r="I3" s="1">
        <v>80.605712890625</v>
      </c>
      <c r="J3" s="1">
        <v>5.360664427280426E-2</v>
      </c>
      <c r="K3" s="1">
        <v>5.6459087878465652E-2</v>
      </c>
      <c r="L3" s="1">
        <v>7.7584058046340942E-2</v>
      </c>
      <c r="M3" s="1">
        <v>7.2361819446086884E-2</v>
      </c>
      <c r="N3" s="1">
        <v>7.5226061046123505E-2</v>
      </c>
      <c r="O3" s="1">
        <v>8.7189309298992157E-2</v>
      </c>
      <c r="R3" t="s">
        <v>107</v>
      </c>
      <c r="S3" s="23" t="s">
        <v>71</v>
      </c>
      <c r="T3" s="14" t="s">
        <v>141</v>
      </c>
    </row>
    <row r="4" spans="1:24" x14ac:dyDescent="0.2">
      <c r="A4" t="s">
        <v>106</v>
      </c>
      <c r="B4" s="1">
        <v>1</v>
      </c>
      <c r="C4" s="1" t="s">
        <v>124</v>
      </c>
      <c r="D4" s="1">
        <v>74.187675476074219</v>
      </c>
      <c r="E4" s="1">
        <v>64.532546997070312</v>
      </c>
      <c r="F4" s="1">
        <v>88.354873657226562</v>
      </c>
      <c r="G4" s="1">
        <v>88.534141540527344</v>
      </c>
      <c r="H4" s="1">
        <v>95.814537048339844</v>
      </c>
      <c r="I4" s="1">
        <v>118.61412048339844</v>
      </c>
      <c r="J4" s="1">
        <v>6.7435823380947113E-2</v>
      </c>
      <c r="K4" s="1">
        <v>5.8659415692090988E-2</v>
      </c>
      <c r="L4" s="1">
        <v>8.031366765499115E-2</v>
      </c>
      <c r="M4" s="1">
        <v>8.0476611852645874E-2</v>
      </c>
      <c r="N4" s="1">
        <v>8.7094418704509735E-2</v>
      </c>
      <c r="O4" s="1">
        <v>0.10781900584697723</v>
      </c>
      <c r="R4" t="s">
        <v>106</v>
      </c>
      <c r="S4" s="23" t="s">
        <v>72</v>
      </c>
    </row>
    <row r="5" spans="1:24" x14ac:dyDescent="0.2">
      <c r="A5" t="s">
        <v>107</v>
      </c>
      <c r="B5" s="1">
        <v>1</v>
      </c>
      <c r="C5" s="1" t="s">
        <v>125</v>
      </c>
      <c r="D5" s="1">
        <v>42.708831787109375</v>
      </c>
      <c r="E5" s="1">
        <v>40.983406066894531</v>
      </c>
      <c r="F5" s="1">
        <v>57.822811126708984</v>
      </c>
      <c r="G5" s="1">
        <v>75.370582580566406</v>
      </c>
      <c r="H5" s="1">
        <v>76.834098815917969</v>
      </c>
      <c r="I5" s="1">
        <v>92.007431030273438</v>
      </c>
      <c r="J5" s="1">
        <v>4.397394135594368E-2</v>
      </c>
      <c r="K5" s="1">
        <v>4.219740629196167E-2</v>
      </c>
      <c r="L5" s="1">
        <v>5.9535622596740723E-2</v>
      </c>
      <c r="M5" s="1">
        <v>7.7603191137313843E-2</v>
      </c>
      <c r="N5" s="1">
        <v>7.9110056161880493E-2</v>
      </c>
      <c r="O5" s="1">
        <v>9.4732850790023804E-2</v>
      </c>
      <c r="R5" s="14" t="s">
        <v>104</v>
      </c>
      <c r="S5" s="1"/>
    </row>
    <row r="6" spans="1:24" x14ac:dyDescent="0.2">
      <c r="A6" t="s">
        <v>104</v>
      </c>
      <c r="B6" s="1">
        <v>2</v>
      </c>
      <c r="C6" s="1" t="s">
        <v>126</v>
      </c>
      <c r="D6" s="1">
        <v>50.487289428710938</v>
      </c>
      <c r="E6" s="1">
        <v>55.419136047363281</v>
      </c>
      <c r="F6" s="1">
        <v>76.801895141601562</v>
      </c>
      <c r="G6" s="1">
        <v>73.111045837402344</v>
      </c>
      <c r="H6" s="1">
        <v>77.480308532714844</v>
      </c>
      <c r="I6" s="1">
        <v>91.240226745605469</v>
      </c>
      <c r="J6" s="1">
        <v>4.9133859574794769E-2</v>
      </c>
      <c r="K6" s="1">
        <v>5.3933493793010712E-2</v>
      </c>
      <c r="L6" s="1">
        <v>7.4743039906024933E-2</v>
      </c>
      <c r="M6" s="1">
        <v>7.1151129901409149E-2</v>
      </c>
      <c r="N6" s="1">
        <v>7.5403265655040741E-2</v>
      </c>
      <c r="O6" s="1">
        <v>8.8794313371181488E-2</v>
      </c>
      <c r="R6" s="14"/>
    </row>
    <row r="7" spans="1:24" x14ac:dyDescent="0.2">
      <c r="A7" t="s">
        <v>105</v>
      </c>
      <c r="B7" s="1">
        <v>2</v>
      </c>
      <c r="C7" s="1" t="s">
        <v>126</v>
      </c>
      <c r="D7" s="1">
        <v>48.672454833984375</v>
      </c>
      <c r="E7" s="1">
        <v>47.644447326660156</v>
      </c>
      <c r="F7" s="1">
        <v>66.315895080566406</v>
      </c>
      <c r="G7" s="1">
        <v>72.419609069824219</v>
      </c>
      <c r="H7" s="1">
        <v>64.699691772460938</v>
      </c>
      <c r="I7" s="1">
        <v>73.6876220703125</v>
      </c>
      <c r="J7" s="1">
        <v>5.098029226064682E-2</v>
      </c>
      <c r="K7" s="1">
        <v>4.9903538078069687E-2</v>
      </c>
      <c r="L7" s="1">
        <v>6.9460302591323853E-2</v>
      </c>
      <c r="M7" s="1">
        <v>7.5853437185287476E-2</v>
      </c>
      <c r="N7" s="1">
        <v>6.7767471075057983E-2</v>
      </c>
      <c r="O7" s="1">
        <v>7.718157023191452E-2</v>
      </c>
      <c r="R7" s="28"/>
    </row>
    <row r="8" spans="1:24" x14ac:dyDescent="0.2">
      <c r="A8" t="s">
        <v>106</v>
      </c>
      <c r="B8" s="1">
        <v>2</v>
      </c>
      <c r="C8" s="1" t="s">
        <v>126</v>
      </c>
      <c r="D8" s="1">
        <v>73.228744506835938</v>
      </c>
      <c r="E8" s="1">
        <v>72.228363037109375</v>
      </c>
      <c r="F8" s="1">
        <v>103.53868103027344</v>
      </c>
      <c r="G8" s="1">
        <v>93.669357299804688</v>
      </c>
      <c r="H8" s="1">
        <v>93.476127624511719</v>
      </c>
      <c r="I8" s="1">
        <v>127.92862701416016</v>
      </c>
      <c r="J8" s="1">
        <v>7.4385173618793488E-2</v>
      </c>
      <c r="K8" s="1">
        <v>7.3368996381759644E-2</v>
      </c>
      <c r="L8" s="1">
        <v>0.10517375916242599</v>
      </c>
      <c r="M8" s="1">
        <v>9.5148585736751556E-2</v>
      </c>
      <c r="N8" s="1">
        <v>9.4952300190925598E-2</v>
      </c>
      <c r="O8" s="1">
        <v>0.12994886934757233</v>
      </c>
      <c r="S8" s="14" t="s">
        <v>49</v>
      </c>
      <c r="T8" s="14" t="s">
        <v>141</v>
      </c>
      <c r="U8" s="14"/>
    </row>
    <row r="9" spans="1:24" x14ac:dyDescent="0.2">
      <c r="A9" t="s">
        <v>107</v>
      </c>
      <c r="B9" s="1">
        <v>2</v>
      </c>
      <c r="C9" s="1" t="s">
        <v>126</v>
      </c>
      <c r="D9" s="1">
        <v>35.776313781738281</v>
      </c>
      <c r="E9" s="1">
        <v>34.593532562255859</v>
      </c>
      <c r="F9" s="1">
        <v>48.7850341796875</v>
      </c>
      <c r="G9" s="1">
        <v>80.3536376953125</v>
      </c>
      <c r="H9" s="1">
        <v>68.467269897460938</v>
      </c>
      <c r="I9" s="1">
        <v>75.573699951171875</v>
      </c>
      <c r="J9" s="1">
        <v>3.923352062702179E-2</v>
      </c>
      <c r="K9" s="1">
        <v>3.7936445325613022E-2</v>
      </c>
      <c r="L9" s="1">
        <v>5.3499326109886169E-2</v>
      </c>
      <c r="M9" s="1">
        <v>8.8118530809879303E-2</v>
      </c>
      <c r="N9" s="1">
        <v>7.5083538889884949E-2</v>
      </c>
      <c r="O9" s="1">
        <v>8.2876689732074738E-2</v>
      </c>
      <c r="R9" s="23" t="s">
        <v>70</v>
      </c>
      <c r="S9" s="14" t="s">
        <v>76</v>
      </c>
      <c r="T9" s="14" t="s">
        <v>148</v>
      </c>
      <c r="U9" s="14" t="s">
        <v>142</v>
      </c>
      <c r="V9" s="14" t="s">
        <v>145</v>
      </c>
      <c r="W9" s="23"/>
      <c r="X9" s="14"/>
    </row>
    <row r="10" spans="1:24" x14ac:dyDescent="0.2">
      <c r="A10" t="s">
        <v>104</v>
      </c>
      <c r="B10" s="1">
        <v>3</v>
      </c>
      <c r="C10" s="1" t="s">
        <v>127</v>
      </c>
      <c r="D10" s="1">
        <v>52.970458984375</v>
      </c>
      <c r="E10" s="1">
        <v>42.064895629882812</v>
      </c>
      <c r="F10" s="1">
        <v>57.51116943359375</v>
      </c>
      <c r="G10" s="1">
        <v>84.842864990234375</v>
      </c>
      <c r="H10" s="1">
        <v>72.470687866210938</v>
      </c>
      <c r="I10" s="1">
        <v>90.003074645996094</v>
      </c>
      <c r="J10" s="1">
        <v>5.5577602237462997E-2</v>
      </c>
      <c r="K10" s="1">
        <v>4.4135279953479767E-2</v>
      </c>
      <c r="L10" s="1">
        <v>6.034180149435997E-2</v>
      </c>
      <c r="M10" s="1">
        <v>8.9018732309341431E-2</v>
      </c>
      <c r="N10" s="1">
        <v>7.6037608087062836E-2</v>
      </c>
      <c r="O10" s="1">
        <v>9.4432927668094635E-2</v>
      </c>
      <c r="R10" s="23" t="s">
        <v>71</v>
      </c>
      <c r="S10" s="14" t="s">
        <v>77</v>
      </c>
      <c r="T10" s="14" t="s">
        <v>149</v>
      </c>
      <c r="U10" s="14" t="s">
        <v>143</v>
      </c>
      <c r="V10" s="14" t="s">
        <v>146</v>
      </c>
      <c r="W10" s="23"/>
      <c r="X10" s="14"/>
    </row>
    <row r="11" spans="1:24" x14ac:dyDescent="0.2">
      <c r="A11" t="s">
        <v>105</v>
      </c>
      <c r="B11" s="1">
        <v>3</v>
      </c>
      <c r="C11" s="1" t="s">
        <v>127</v>
      </c>
      <c r="D11" s="1">
        <v>39.939823150634766</v>
      </c>
      <c r="E11" s="1">
        <v>41.704128265380859</v>
      </c>
      <c r="F11" s="1">
        <v>56.477516174316406</v>
      </c>
      <c r="G11" s="1">
        <v>63.366134643554688</v>
      </c>
      <c r="H11" s="1">
        <v>69.643035888671875</v>
      </c>
      <c r="I11" s="1">
        <v>81.230377197265625</v>
      </c>
      <c r="J11" s="1">
        <v>4.5142903923988342E-2</v>
      </c>
      <c r="K11" s="1">
        <v>4.7137048095464706E-2</v>
      </c>
      <c r="L11" s="1">
        <v>6.3835009932518005E-2</v>
      </c>
      <c r="M11" s="1">
        <v>7.1621030569076538E-2</v>
      </c>
      <c r="N11" s="1">
        <v>7.8715644776821136E-2</v>
      </c>
      <c r="O11" s="1">
        <v>9.1812498867511749E-2</v>
      </c>
      <c r="R11" s="23" t="s">
        <v>72</v>
      </c>
      <c r="S11" s="14" t="s">
        <v>144</v>
      </c>
      <c r="T11" s="14" t="s">
        <v>150</v>
      </c>
      <c r="U11" s="14" t="s">
        <v>75</v>
      </c>
      <c r="V11" s="14" t="s">
        <v>147</v>
      </c>
      <c r="W11" s="23"/>
      <c r="X11" s="14"/>
    </row>
    <row r="12" spans="1:24" x14ac:dyDescent="0.2">
      <c r="A12" t="s">
        <v>106</v>
      </c>
      <c r="B12" s="1">
        <v>3</v>
      </c>
      <c r="C12" s="1" t="s">
        <v>127</v>
      </c>
      <c r="D12" s="1">
        <v>50.798423767089844</v>
      </c>
      <c r="E12" s="1">
        <v>60.540168762207031</v>
      </c>
      <c r="F12" s="1">
        <v>77.416694641113281</v>
      </c>
      <c r="G12" s="1">
        <v>82.894645690917969</v>
      </c>
      <c r="H12" s="1">
        <v>78.780418395996094</v>
      </c>
      <c r="I12" s="1">
        <v>104.40336608886719</v>
      </c>
      <c r="J12" s="1">
        <v>5.108894407749176E-2</v>
      </c>
      <c r="K12" s="1">
        <v>6.0886405408382416E-2</v>
      </c>
      <c r="L12" s="1">
        <v>7.7859446406364441E-2</v>
      </c>
      <c r="M12" s="1">
        <v>8.3368726074695587E-2</v>
      </c>
      <c r="N12" s="1">
        <v>7.923097163438797E-2</v>
      </c>
      <c r="O12" s="1">
        <v>0.10500045865774155</v>
      </c>
      <c r="R12" s="23"/>
      <c r="S12" s="14"/>
      <c r="T12" s="14"/>
      <c r="U12" s="14"/>
      <c r="W12" s="23"/>
      <c r="X12" s="14"/>
    </row>
    <row r="13" spans="1:24" x14ac:dyDescent="0.2">
      <c r="A13" t="s">
        <v>107</v>
      </c>
      <c r="B13" s="1">
        <v>3</v>
      </c>
      <c r="C13" s="1" t="s">
        <v>127</v>
      </c>
      <c r="D13" s="1">
        <v>42.1766357421875</v>
      </c>
      <c r="E13" s="1">
        <v>43.393390655517578</v>
      </c>
      <c r="F13" s="1">
        <v>60.471866607666016</v>
      </c>
      <c r="G13" s="1">
        <v>64.90423583984375</v>
      </c>
      <c r="H13" s="1">
        <v>73.031814575195312</v>
      </c>
      <c r="I13" s="1">
        <v>79.069747924804688</v>
      </c>
      <c r="J13" s="1">
        <v>4.4840730726718903E-2</v>
      </c>
      <c r="K13" s="1">
        <v>4.6134341508150101E-2</v>
      </c>
      <c r="L13" s="1">
        <v>6.4291581511497498E-2</v>
      </c>
      <c r="M13" s="1">
        <v>6.9003917276859283E-2</v>
      </c>
      <c r="N13" s="1">
        <v>7.7644877135753632E-2</v>
      </c>
      <c r="O13" s="1">
        <v>8.4064200520515442E-2</v>
      </c>
      <c r="R13" t="s">
        <v>105</v>
      </c>
      <c r="S13" t="s">
        <v>123</v>
      </c>
      <c r="T13" s="1" t="s">
        <v>135</v>
      </c>
      <c r="U13" s="14"/>
      <c r="W13" s="1"/>
      <c r="X13" s="14"/>
    </row>
    <row r="14" spans="1:24" x14ac:dyDescent="0.2">
      <c r="A14" t="s">
        <v>104</v>
      </c>
      <c r="B14" s="1">
        <v>4</v>
      </c>
      <c r="C14" s="1" t="s">
        <v>128</v>
      </c>
      <c r="D14" s="1">
        <v>47.303623199462891</v>
      </c>
      <c r="E14" s="1">
        <v>48.599967956542969</v>
      </c>
      <c r="F14" s="1">
        <v>68.227622985839844</v>
      </c>
      <c r="G14" s="1">
        <v>66.649360656738281</v>
      </c>
      <c r="H14" s="1">
        <v>77.881881713867188</v>
      </c>
      <c r="I14" s="1">
        <v>88.446037292480469</v>
      </c>
      <c r="J14" s="1">
        <v>5.1238816231489182E-2</v>
      </c>
      <c r="K14" s="1">
        <v>5.2643008530139923E-2</v>
      </c>
      <c r="L14" s="1">
        <v>7.3903493583202362E-2</v>
      </c>
      <c r="M14" s="1">
        <v>7.2193928062915802E-2</v>
      </c>
      <c r="N14" s="1">
        <v>8.4360882639884949E-2</v>
      </c>
      <c r="O14" s="1">
        <v>9.5803879201412201E-2</v>
      </c>
      <c r="R14" t="s">
        <v>107</v>
      </c>
      <c r="S14" s="1" t="s">
        <v>125</v>
      </c>
      <c r="T14" s="1" t="s">
        <v>137</v>
      </c>
      <c r="U14" s="14"/>
      <c r="W14" s="1"/>
      <c r="X14" s="14"/>
    </row>
    <row r="15" spans="1:24" x14ac:dyDescent="0.2">
      <c r="A15" t="s">
        <v>105</v>
      </c>
      <c r="B15" s="1">
        <v>4</v>
      </c>
      <c r="C15" s="1" t="s">
        <v>128</v>
      </c>
      <c r="D15" s="1">
        <v>42.117061614990234</v>
      </c>
      <c r="E15" s="1">
        <v>41.174716949462891</v>
      </c>
      <c r="F15" s="1">
        <v>57.444808959960938</v>
      </c>
      <c r="G15" s="1">
        <v>78.900924682617188</v>
      </c>
      <c r="H15" s="1">
        <v>81.946792602539062</v>
      </c>
      <c r="I15" s="1">
        <v>90.59716796875</v>
      </c>
      <c r="J15" s="1">
        <v>4.6278465539216995E-2</v>
      </c>
      <c r="K15" s="1">
        <v>4.5243013650178909E-2</v>
      </c>
      <c r="L15" s="1">
        <v>6.3120678067207336E-2</v>
      </c>
      <c r="M15" s="1">
        <v>8.669678121805191E-2</v>
      </c>
      <c r="N15" s="1">
        <v>9.0043596923351288E-2</v>
      </c>
      <c r="O15" s="1">
        <v>9.9548675119876862E-2</v>
      </c>
      <c r="R15" t="s">
        <v>106</v>
      </c>
      <c r="S15" s="1" t="s">
        <v>124</v>
      </c>
      <c r="T15" s="1" t="s">
        <v>136</v>
      </c>
      <c r="W15" s="1"/>
    </row>
    <row r="16" spans="1:24" x14ac:dyDescent="0.2">
      <c r="A16" t="s">
        <v>106</v>
      </c>
      <c r="B16" s="1">
        <v>4</v>
      </c>
      <c r="C16" s="1" t="s">
        <v>128</v>
      </c>
      <c r="D16" s="1">
        <v>47.528472900390625</v>
      </c>
      <c r="E16" s="1">
        <v>51.825580596923828</v>
      </c>
      <c r="F16" s="1">
        <v>68.500343322753906</v>
      </c>
      <c r="G16" s="1">
        <v>83.868759155273438</v>
      </c>
      <c r="H16" s="1">
        <v>81.626251220703125</v>
      </c>
      <c r="I16" s="1">
        <v>113.99964141845703</v>
      </c>
      <c r="J16" s="1">
        <v>4.6741899102926254E-2</v>
      </c>
      <c r="K16" s="1">
        <v>5.096789076924324E-2</v>
      </c>
      <c r="L16" s="1">
        <v>6.7366689443588257E-2</v>
      </c>
      <c r="M16" s="1">
        <v>8.2480765879154205E-2</v>
      </c>
      <c r="N16" s="1">
        <v>8.0275371670722961E-2</v>
      </c>
      <c r="O16" s="1">
        <v>0.11211299896240234</v>
      </c>
      <c r="R16" s="14" t="s">
        <v>104</v>
      </c>
      <c r="S16" s="1" t="s">
        <v>122</v>
      </c>
      <c r="T16" s="1" t="s">
        <v>134</v>
      </c>
      <c r="W16" s="1"/>
    </row>
    <row r="17" spans="1:18" x14ac:dyDescent="0.2">
      <c r="A17" t="s">
        <v>107</v>
      </c>
      <c r="B17" s="1">
        <v>4</v>
      </c>
      <c r="C17" s="1" t="s">
        <v>128</v>
      </c>
      <c r="D17" s="1">
        <v>44.8592529296875</v>
      </c>
      <c r="E17" s="1">
        <v>50.81280517578125</v>
      </c>
      <c r="F17" s="1">
        <v>70.084831237792969</v>
      </c>
      <c r="G17" s="1">
        <v>64.930404663085938</v>
      </c>
      <c r="H17" s="1">
        <v>68.186683654785156</v>
      </c>
      <c r="I17" s="1">
        <v>84.288307189941406</v>
      </c>
      <c r="J17" s="1">
        <v>4.6497516334056854E-2</v>
      </c>
      <c r="K17" s="1">
        <v>5.2668489515781403E-2</v>
      </c>
      <c r="L17" s="1">
        <v>7.2644323110580444E-2</v>
      </c>
      <c r="M17" s="1">
        <v>6.7301660776138306E-2</v>
      </c>
      <c r="N17" s="1">
        <v>7.0676863193511963E-2</v>
      </c>
      <c r="O17" s="1">
        <v>8.736652135848999E-2</v>
      </c>
      <c r="R17" s="23"/>
    </row>
    <row r="18" spans="1:18" x14ac:dyDescent="0.2">
      <c r="A18" t="s">
        <v>104</v>
      </c>
      <c r="B18" s="1">
        <v>5</v>
      </c>
      <c r="C18" s="1" t="s">
        <v>129</v>
      </c>
      <c r="D18" s="1">
        <v>54.336048126220703</v>
      </c>
      <c r="E18" s="1">
        <v>51.324810028076172</v>
      </c>
      <c r="F18" s="1">
        <v>71.425956726074219</v>
      </c>
      <c r="G18" s="1">
        <v>77.810890197753906</v>
      </c>
      <c r="H18" s="1">
        <v>67.701583862304688</v>
      </c>
      <c r="I18" s="1">
        <v>80.68939208984375</v>
      </c>
      <c r="J18" s="1">
        <v>5.2673239260911942E-2</v>
      </c>
      <c r="K18" s="1">
        <v>4.9754150211811066E-2</v>
      </c>
      <c r="L18" s="1">
        <v>6.9240152835845947E-2</v>
      </c>
      <c r="M18" s="1">
        <v>7.5429700314998627E-2</v>
      </c>
      <c r="N18" s="1">
        <v>6.5629757940769196E-2</v>
      </c>
      <c r="O18" s="1">
        <v>7.8220106661319733E-2</v>
      </c>
    </row>
    <row r="19" spans="1:18" x14ac:dyDescent="0.2">
      <c r="A19" t="s">
        <v>105</v>
      </c>
      <c r="B19" s="1">
        <v>5</v>
      </c>
      <c r="C19" s="1" t="s">
        <v>129</v>
      </c>
      <c r="D19" s="1">
        <v>63.339641571044922</v>
      </c>
      <c r="E19" s="1">
        <v>58.207252502441406</v>
      </c>
      <c r="F19" s="1">
        <v>82.03570556640625</v>
      </c>
      <c r="G19" s="1">
        <v>81.571868896484375</v>
      </c>
      <c r="H19" s="1">
        <v>74.384407043457031</v>
      </c>
      <c r="I19" s="1">
        <v>90.575325012207031</v>
      </c>
      <c r="J19" s="1">
        <v>6.2617748975753784E-2</v>
      </c>
      <c r="K19" s="1">
        <v>5.7543855160474777E-2</v>
      </c>
      <c r="L19" s="1">
        <v>8.1100739538669586E-2</v>
      </c>
      <c r="M19" s="1">
        <v>8.0642186105251312E-2</v>
      </c>
      <c r="N19" s="1">
        <v>7.353663444519043E-2</v>
      </c>
      <c r="O19" s="1">
        <v>8.954302966594696E-2</v>
      </c>
    </row>
    <row r="20" spans="1:18" x14ac:dyDescent="0.2">
      <c r="A20" t="s">
        <v>106</v>
      </c>
      <c r="B20" s="1">
        <v>5</v>
      </c>
      <c r="C20" s="1" t="s">
        <v>129</v>
      </c>
      <c r="D20" s="1">
        <v>45.324928283691406</v>
      </c>
      <c r="E20" s="1">
        <v>44.7762451171875</v>
      </c>
      <c r="F20" s="1">
        <v>57.830036163330078</v>
      </c>
      <c r="G20" s="1">
        <v>66.999717712402344</v>
      </c>
      <c r="H20" s="1">
        <v>63.279109954833984</v>
      </c>
      <c r="I20" s="1">
        <v>78.058021545410156</v>
      </c>
      <c r="J20" s="1">
        <v>4.5496467500925064E-2</v>
      </c>
      <c r="K20" s="1">
        <v>4.4945705682039261E-2</v>
      </c>
      <c r="L20" s="1">
        <v>5.8048903942108154E-2</v>
      </c>
      <c r="M20" s="1">
        <v>6.7253291606903076E-2</v>
      </c>
      <c r="N20" s="1">
        <v>6.3518598675727844E-2</v>
      </c>
      <c r="O20" s="1">
        <v>7.8353449702262878E-2</v>
      </c>
    </row>
    <row r="21" spans="1:18" x14ac:dyDescent="0.2">
      <c r="A21" t="s">
        <v>107</v>
      </c>
      <c r="B21" s="1">
        <v>5</v>
      </c>
      <c r="C21" s="1" t="s">
        <v>129</v>
      </c>
      <c r="D21" s="1">
        <v>48.027610778808594</v>
      </c>
      <c r="E21" s="1">
        <v>47.969470977783203</v>
      </c>
      <c r="F21" s="1">
        <v>61.90478515625</v>
      </c>
      <c r="G21" s="1">
        <v>75.685646057128906</v>
      </c>
      <c r="H21" s="1">
        <v>69.744194030761719</v>
      </c>
      <c r="I21" s="1">
        <v>99.5206298828125</v>
      </c>
      <c r="J21" s="1">
        <v>4.8300080001354218E-2</v>
      </c>
      <c r="K21" s="1">
        <v>4.8241607844829559E-2</v>
      </c>
      <c r="L21" s="1">
        <v>6.2255982309579849E-2</v>
      </c>
      <c r="M21" s="1">
        <v>7.6115019619464874E-2</v>
      </c>
      <c r="N21" s="1">
        <v>7.0139870047569275E-2</v>
      </c>
      <c r="O21" s="1">
        <v>0.10008522868156433</v>
      </c>
      <c r="R21" s="14"/>
    </row>
    <row r="22" spans="1:18" x14ac:dyDescent="0.2">
      <c r="A22" t="s">
        <v>104</v>
      </c>
      <c r="B22" s="1">
        <v>6</v>
      </c>
      <c r="C22" s="1" t="s">
        <v>130</v>
      </c>
      <c r="D22" s="1">
        <v>37.283023834228516</v>
      </c>
      <c r="E22" s="1">
        <v>38.732982635498047</v>
      </c>
      <c r="F22" s="1">
        <v>53.856670379638672</v>
      </c>
      <c r="G22" s="1">
        <v>68.288047790527344</v>
      </c>
      <c r="H22" s="1">
        <v>69.746269226074219</v>
      </c>
      <c r="I22" s="1">
        <v>82.977592468261719</v>
      </c>
      <c r="J22" s="1">
        <v>4.082706943154335E-2</v>
      </c>
      <c r="K22" s="1">
        <v>4.241485521197319E-2</v>
      </c>
      <c r="L22" s="1">
        <v>5.8976169675588608E-2</v>
      </c>
      <c r="M22" s="1">
        <v>7.4779361486434937E-2</v>
      </c>
      <c r="N22" s="1">
        <v>7.6376199722290039E-2</v>
      </c>
      <c r="O22" s="1">
        <v>9.0865254402160645E-2</v>
      </c>
      <c r="R22" s="14"/>
    </row>
    <row r="23" spans="1:18" x14ac:dyDescent="0.2">
      <c r="A23" t="s">
        <v>105</v>
      </c>
      <c r="B23" s="1">
        <v>6</v>
      </c>
      <c r="C23" s="1" t="s">
        <v>130</v>
      </c>
      <c r="D23" s="1">
        <v>41.067371368408203</v>
      </c>
      <c r="E23" s="1">
        <v>43.593231201171875</v>
      </c>
      <c r="F23" s="1">
        <v>57.923297882080078</v>
      </c>
      <c r="G23" s="1">
        <v>73.73095703125</v>
      </c>
      <c r="H23" s="1">
        <v>70.431571960449219</v>
      </c>
      <c r="I23" s="1">
        <v>91.523826599121094</v>
      </c>
      <c r="J23" s="1">
        <v>4.1673652827739716E-2</v>
      </c>
      <c r="K23" s="1">
        <v>4.4236801564693451E-2</v>
      </c>
      <c r="L23" s="1">
        <v>5.8778423815965652E-2</v>
      </c>
      <c r="M23" s="1">
        <v>7.4819460511207581E-2</v>
      </c>
      <c r="N23" s="1">
        <v>7.1471363306045532E-2</v>
      </c>
      <c r="O23" s="1">
        <v>9.2875003814697266E-2</v>
      </c>
    </row>
    <row r="24" spans="1:18" x14ac:dyDescent="0.2">
      <c r="A24" t="s">
        <v>106</v>
      </c>
      <c r="B24" s="1">
        <v>6</v>
      </c>
      <c r="C24" s="1" t="s">
        <v>130</v>
      </c>
      <c r="D24" s="1">
        <v>38.892948150634766</v>
      </c>
      <c r="E24" s="1">
        <v>40.560493469238281</v>
      </c>
      <c r="F24" s="1">
        <v>54.835685729980469</v>
      </c>
      <c r="G24" s="1">
        <v>61.037384033203125</v>
      </c>
      <c r="H24" s="1">
        <v>69.530105590820312</v>
      </c>
      <c r="I24" s="1">
        <v>90.946601867675781</v>
      </c>
      <c r="J24" s="1">
        <v>4.2102083563804626E-2</v>
      </c>
      <c r="K24" s="1">
        <v>4.3907221406698227E-2</v>
      </c>
      <c r="L24" s="1">
        <v>5.9360291808843613E-2</v>
      </c>
      <c r="M24" s="1">
        <v>6.6073700785636902E-2</v>
      </c>
      <c r="N24" s="1">
        <v>7.526717334985733E-2</v>
      </c>
      <c r="O24" s="1">
        <v>9.8450787365436554E-2</v>
      </c>
    </row>
    <row r="25" spans="1:18" x14ac:dyDescent="0.2">
      <c r="A25" t="s">
        <v>107</v>
      </c>
      <c r="B25" s="1">
        <v>6</v>
      </c>
      <c r="C25" s="1" t="s">
        <v>130</v>
      </c>
      <c r="D25" s="1">
        <v>49.900394439697266</v>
      </c>
      <c r="E25" s="1">
        <v>44.862655639648438</v>
      </c>
      <c r="F25" s="1">
        <v>56.009529113769531</v>
      </c>
      <c r="G25" s="1">
        <v>88.87628173828125</v>
      </c>
      <c r="H25" s="1">
        <v>87.210411071777344</v>
      </c>
      <c r="I25" s="1">
        <v>121.24762725830078</v>
      </c>
      <c r="J25" s="1">
        <v>5.0230406224727631E-2</v>
      </c>
      <c r="K25" s="1">
        <v>4.5159351080656052E-2</v>
      </c>
      <c r="L25" s="1">
        <v>5.6379947811365128E-2</v>
      </c>
      <c r="M25" s="1">
        <v>8.9464060962200165E-2</v>
      </c>
      <c r="N25" s="1">
        <v>8.7787173688411713E-2</v>
      </c>
      <c r="O25" s="1">
        <v>0.12204949557781219</v>
      </c>
    </row>
    <row r="26" spans="1:18" x14ac:dyDescent="0.2">
      <c r="A26" t="s">
        <v>104</v>
      </c>
      <c r="B26" s="1">
        <v>7</v>
      </c>
      <c r="C26" s="1" t="s">
        <v>131</v>
      </c>
      <c r="D26" s="1">
        <v>56.637462615966797</v>
      </c>
      <c r="E26" s="1">
        <v>57.159126281738281</v>
      </c>
      <c r="F26" s="1">
        <v>75.869865417480469</v>
      </c>
      <c r="G26" s="1">
        <v>71.719917297363281</v>
      </c>
      <c r="H26" s="1">
        <v>68.390106201171875</v>
      </c>
      <c r="I26" s="1">
        <v>84.226219177246094</v>
      </c>
      <c r="J26" s="1">
        <v>5.601169541478157E-2</v>
      </c>
      <c r="K26" s="1">
        <v>5.6527595967054367E-2</v>
      </c>
      <c r="L26" s="1">
        <v>7.503160834312439E-2</v>
      </c>
      <c r="M26" s="1">
        <v>7.0927515625953674E-2</v>
      </c>
      <c r="N26" s="1">
        <v>6.763448566198349E-2</v>
      </c>
      <c r="O26" s="1">
        <v>8.3295635879039764E-2</v>
      </c>
    </row>
    <row r="27" spans="1:18" x14ac:dyDescent="0.2">
      <c r="A27" t="s">
        <v>105</v>
      </c>
      <c r="B27" s="1">
        <v>7</v>
      </c>
      <c r="C27" s="1" t="s">
        <v>131</v>
      </c>
      <c r="D27" s="1">
        <v>54.201076507568359</v>
      </c>
      <c r="E27" s="1">
        <v>52.296875</v>
      </c>
      <c r="F27" s="1">
        <v>69.113784790039062</v>
      </c>
      <c r="G27" s="1">
        <v>80.134300231933594</v>
      </c>
      <c r="H27" s="1">
        <v>78.672050476074219</v>
      </c>
      <c r="I27" s="1">
        <v>103.22582244873047</v>
      </c>
      <c r="J27" s="1">
        <v>5.4487761110067368E-2</v>
      </c>
      <c r="K27" s="1">
        <v>5.2573487162590027E-2</v>
      </c>
      <c r="L27" s="1">
        <v>6.9479338824748993E-2</v>
      </c>
      <c r="M27" s="1">
        <v>8.0558151006698608E-2</v>
      </c>
      <c r="N27" s="1">
        <v>7.9088166356086731E-2</v>
      </c>
      <c r="O27" s="1">
        <v>0.10377181321382523</v>
      </c>
    </row>
    <row r="28" spans="1:18" x14ac:dyDescent="0.2">
      <c r="A28" t="s">
        <v>106</v>
      </c>
      <c r="B28" s="1">
        <v>7</v>
      </c>
      <c r="C28" s="1" t="s">
        <v>131</v>
      </c>
      <c r="D28" s="1">
        <v>54.835227966308594</v>
      </c>
      <c r="E28" s="1">
        <v>54.304374694824219</v>
      </c>
      <c r="F28" s="1">
        <v>74.588066101074219</v>
      </c>
      <c r="G28" s="1">
        <v>69.097160339355469</v>
      </c>
      <c r="H28" s="1">
        <v>74.430191040039062</v>
      </c>
      <c r="I28" s="1">
        <v>88.154312133789062</v>
      </c>
      <c r="J28" s="1">
        <v>5.6457780301570892E-2</v>
      </c>
      <c r="K28" s="1">
        <v>5.5911220610141754E-2</v>
      </c>
      <c r="L28" s="1">
        <v>7.6795101165771484E-2</v>
      </c>
      <c r="M28" s="1">
        <v>7.1141719818115234E-2</v>
      </c>
      <c r="N28" s="1">
        <v>7.6632551848888397E-2</v>
      </c>
      <c r="O28" s="1">
        <v>9.076276421546936E-2</v>
      </c>
    </row>
    <row r="29" spans="1:18" x14ac:dyDescent="0.2">
      <c r="A29" t="s">
        <v>107</v>
      </c>
      <c r="B29" s="1">
        <v>7</v>
      </c>
      <c r="C29" s="1" t="s">
        <v>131</v>
      </c>
      <c r="D29" s="1">
        <v>63.900638580322266</v>
      </c>
      <c r="E29" s="1">
        <v>74.516494750976562</v>
      </c>
      <c r="F29" s="1">
        <v>94.401031494140625</v>
      </c>
      <c r="G29" s="1">
        <v>77.309700012207031</v>
      </c>
      <c r="H29" s="1">
        <v>71.224906921386719</v>
      </c>
      <c r="I29" s="1">
        <v>96.092056274414062</v>
      </c>
      <c r="J29" s="1">
        <v>5.9466831386089325E-2</v>
      </c>
      <c r="K29" s="1">
        <v>6.9346100091934204E-2</v>
      </c>
      <c r="L29" s="1">
        <v>8.7850920855998993E-2</v>
      </c>
      <c r="M29" s="1">
        <v>7.1945495903491974E-2</v>
      </c>
      <c r="N29" s="1">
        <v>6.6282898187637329E-2</v>
      </c>
      <c r="O29" s="1">
        <v>8.942461758852005E-2</v>
      </c>
    </row>
    <row r="30" spans="1:18" x14ac:dyDescent="0.2">
      <c r="A30" t="s">
        <v>104</v>
      </c>
      <c r="B30" s="1">
        <v>8</v>
      </c>
      <c r="C30" s="1" t="s">
        <v>132</v>
      </c>
      <c r="D30" s="1">
        <v>43.899124145507812</v>
      </c>
      <c r="E30" s="1">
        <v>51.351696014404297</v>
      </c>
      <c r="F30" s="1">
        <v>74.404151916503906</v>
      </c>
      <c r="G30" s="1">
        <v>91.602432250976562</v>
      </c>
      <c r="H30" s="1">
        <v>105.21248626708984</v>
      </c>
      <c r="I30" s="1">
        <v>138.35310363769531</v>
      </c>
      <c r="J30" s="1">
        <v>4.4709023088216782E-2</v>
      </c>
      <c r="K30" s="1">
        <v>5.2299089729785919E-2</v>
      </c>
      <c r="L30" s="1">
        <v>7.5776837766170502E-2</v>
      </c>
      <c r="M30" s="1">
        <v>9.3292415142059326E-2</v>
      </c>
      <c r="N30" s="1">
        <v>0.10715356469154358</v>
      </c>
      <c r="O30" s="1">
        <v>0.14090558886528015</v>
      </c>
    </row>
    <row r="31" spans="1:18" x14ac:dyDescent="0.2">
      <c r="A31" t="s">
        <v>105</v>
      </c>
      <c r="B31" s="1">
        <v>8</v>
      </c>
      <c r="C31" s="1" t="s">
        <v>132</v>
      </c>
      <c r="D31" s="1">
        <v>50.365894317626953</v>
      </c>
      <c r="E31" s="1">
        <v>49.836002349853516</v>
      </c>
      <c r="F31" s="1">
        <v>68.802101135253906</v>
      </c>
      <c r="G31" s="1">
        <v>94.951103210449219</v>
      </c>
      <c r="H31" s="1">
        <v>91.571495056152344</v>
      </c>
      <c r="I31" s="1">
        <v>125.617919921875</v>
      </c>
      <c r="J31" s="1">
        <v>4.8042722046375275E-2</v>
      </c>
      <c r="K31" s="1">
        <v>4.7537270933389664E-2</v>
      </c>
      <c r="L31" s="1">
        <v>6.5628543496131897E-2</v>
      </c>
      <c r="M31" s="1">
        <v>9.0571396052837372E-2</v>
      </c>
      <c r="N31" s="1">
        <v>8.734767884016037E-2</v>
      </c>
      <c r="O31" s="1">
        <v>0.11982367932796478</v>
      </c>
    </row>
    <row r="32" spans="1:18" x14ac:dyDescent="0.2">
      <c r="A32" t="s">
        <v>106</v>
      </c>
      <c r="B32" s="1">
        <v>8</v>
      </c>
      <c r="C32" s="1" t="s">
        <v>132</v>
      </c>
      <c r="D32" s="1">
        <v>39.398006439208984</v>
      </c>
      <c r="E32" s="1">
        <v>39.070632934570312</v>
      </c>
      <c r="F32" s="1">
        <v>52.986492156982422</v>
      </c>
      <c r="G32" s="1">
        <v>71.883781433105469</v>
      </c>
      <c r="H32" s="1">
        <v>70.896759033203125</v>
      </c>
      <c r="I32" s="1">
        <v>77.988838195800781</v>
      </c>
      <c r="J32" s="1">
        <v>4.1590899229049683E-2</v>
      </c>
      <c r="K32" s="1">
        <v>4.1245304048061371E-2</v>
      </c>
      <c r="L32" s="1">
        <v>5.5935721844434738E-2</v>
      </c>
      <c r="M32" s="1">
        <v>7.5884826481342316E-2</v>
      </c>
      <c r="N32" s="1">
        <v>7.4842870235443115E-2</v>
      </c>
      <c r="O32" s="1">
        <v>8.2329697906970978E-2</v>
      </c>
    </row>
    <row r="33" spans="1:15" x14ac:dyDescent="0.2">
      <c r="A33" t="s">
        <v>107</v>
      </c>
      <c r="B33" s="1">
        <v>8</v>
      </c>
      <c r="C33" s="1" t="s">
        <v>132</v>
      </c>
      <c r="D33" s="1">
        <v>55.794788360595703</v>
      </c>
      <c r="E33" s="1">
        <v>67.544548034667969</v>
      </c>
      <c r="F33" s="1">
        <v>93.839683532714844</v>
      </c>
      <c r="G33" s="1">
        <v>97.131965637207031</v>
      </c>
      <c r="H33" s="1">
        <v>111.93428039550781</v>
      </c>
      <c r="I33" s="1">
        <v>153.68107604980469</v>
      </c>
      <c r="J33" s="1">
        <v>5.3965184837579727E-2</v>
      </c>
      <c r="K33" s="1">
        <v>6.5329648554325104E-2</v>
      </c>
      <c r="L33" s="1">
        <v>9.0762518346309662E-2</v>
      </c>
      <c r="M33" s="1">
        <v>9.3946844339370728E-2</v>
      </c>
      <c r="N33" s="1">
        <v>0.1082637682557106</v>
      </c>
      <c r="O33" s="1">
        <v>0.14864161610603333</v>
      </c>
    </row>
    <row r="34" spans="1:15" x14ac:dyDescent="0.2">
      <c r="A34" t="s">
        <v>104</v>
      </c>
      <c r="B34" s="1">
        <v>9</v>
      </c>
      <c r="C34" s="1" t="s">
        <v>133</v>
      </c>
      <c r="D34" s="1">
        <v>51.110084533691406</v>
      </c>
      <c r="E34" s="1">
        <v>53.511837005615234</v>
      </c>
      <c r="F34" s="1">
        <v>66.038825988769531</v>
      </c>
      <c r="G34" s="1">
        <v>76.926803588867188</v>
      </c>
      <c r="H34" s="1">
        <v>79.130149841308594</v>
      </c>
      <c r="I34" s="1">
        <v>106.42117309570312</v>
      </c>
      <c r="J34" s="1">
        <v>5.0116971135139465E-2</v>
      </c>
      <c r="K34" s="1">
        <v>5.2472054958343506E-2</v>
      </c>
      <c r="L34" s="1">
        <v>6.4755633473396301E-2</v>
      </c>
      <c r="M34" s="1">
        <v>7.5432047247886658E-2</v>
      </c>
      <c r="N34" s="1">
        <v>7.7592581510543823E-2</v>
      </c>
      <c r="O34" s="1">
        <v>0.10435331612825394</v>
      </c>
    </row>
    <row r="35" spans="1:15" x14ac:dyDescent="0.2">
      <c r="A35" t="s">
        <v>105</v>
      </c>
      <c r="B35" s="1">
        <v>9</v>
      </c>
      <c r="C35" s="1" t="s">
        <v>133</v>
      </c>
      <c r="D35" s="1">
        <v>46.833412170410156</v>
      </c>
      <c r="E35" s="1">
        <v>50.151081085205078</v>
      </c>
      <c r="F35" s="1">
        <v>65.320541381835938</v>
      </c>
      <c r="G35" s="1">
        <v>77.239295959472656</v>
      </c>
      <c r="H35" s="1">
        <v>68.24969482421875</v>
      </c>
      <c r="I35" s="1">
        <v>94.22564697265625</v>
      </c>
      <c r="J35" s="1">
        <v>4.3443713337182999E-2</v>
      </c>
      <c r="K35" s="1">
        <v>4.652126133441925E-2</v>
      </c>
      <c r="L35" s="1">
        <v>6.0592785477638245E-2</v>
      </c>
      <c r="M35" s="1">
        <v>7.1648895740509033E-2</v>
      </c>
      <c r="N35" s="1">
        <v>6.3309930264949799E-2</v>
      </c>
      <c r="O35" s="1">
        <v>8.740580826997757E-2</v>
      </c>
    </row>
    <row r="36" spans="1:15" x14ac:dyDescent="0.2">
      <c r="A36" t="s">
        <v>106</v>
      </c>
      <c r="B36" s="1">
        <v>9</v>
      </c>
      <c r="C36" s="1" t="s">
        <v>133</v>
      </c>
      <c r="D36" s="1">
        <v>39.136005401611328</v>
      </c>
      <c r="E36" s="1">
        <v>37.612201690673828</v>
      </c>
      <c r="F36" s="1">
        <v>52.489837646484375</v>
      </c>
      <c r="G36" s="1">
        <v>86.331558227539062</v>
      </c>
      <c r="H36" s="1">
        <v>73.197547912597656</v>
      </c>
      <c r="I36" s="1">
        <v>86.617851257324219</v>
      </c>
      <c r="J36" s="1">
        <v>4.2338497936725616E-2</v>
      </c>
      <c r="K36" s="1">
        <v>4.0690004825592041E-2</v>
      </c>
      <c r="L36" s="1">
        <v>5.6785076856613159E-2</v>
      </c>
      <c r="M36" s="1">
        <v>9.3396060168743134E-2</v>
      </c>
      <c r="N36" s="1">
        <v>7.9187288880348206E-2</v>
      </c>
      <c r="O36" s="1">
        <v>9.3705780804157257E-2</v>
      </c>
    </row>
    <row r="37" spans="1:15" x14ac:dyDescent="0.2">
      <c r="A37" t="s">
        <v>107</v>
      </c>
      <c r="B37" s="1">
        <v>9</v>
      </c>
      <c r="C37" s="1" t="s">
        <v>133</v>
      </c>
      <c r="D37" s="1">
        <v>72.86248779296875</v>
      </c>
      <c r="E37" s="1">
        <v>48.702396392822266</v>
      </c>
      <c r="F37" s="1">
        <v>65.793624877929688</v>
      </c>
      <c r="G37" s="1">
        <v>82.471153259277344</v>
      </c>
      <c r="H37" s="1">
        <v>70.439178466796875</v>
      </c>
      <c r="I37" s="1">
        <v>89.710342407226562</v>
      </c>
      <c r="J37" s="1">
        <v>7.4765101075172424E-2</v>
      </c>
      <c r="K37" s="1">
        <v>4.9974136054515839E-2</v>
      </c>
      <c r="L37" s="1">
        <v>6.7511655390262604E-2</v>
      </c>
      <c r="M37" s="1">
        <v>8.4624677896499634E-2</v>
      </c>
      <c r="N37" s="1">
        <v>7.2278514504432678E-2</v>
      </c>
      <c r="O37" s="1">
        <v>9.2052899301052094E-2</v>
      </c>
    </row>
    <row r="38" spans="1:15" x14ac:dyDescent="0.2">
      <c r="A38" t="s">
        <v>104</v>
      </c>
      <c r="B38" s="1">
        <v>10</v>
      </c>
      <c r="C38" s="1" t="s">
        <v>134</v>
      </c>
      <c r="D38" s="1">
        <v>50.226585388183594</v>
      </c>
      <c r="E38" s="1">
        <v>47.958072662353516</v>
      </c>
      <c r="F38" s="1">
        <v>61.570709228515625</v>
      </c>
      <c r="G38" s="1">
        <v>93.819816589355469</v>
      </c>
      <c r="H38" s="1">
        <v>77.00341796875</v>
      </c>
      <c r="I38" s="1">
        <v>104.12078857421875</v>
      </c>
      <c r="J38" s="1">
        <v>4.9676887691020966E-2</v>
      </c>
      <c r="K38" s="1">
        <v>4.7433201223611832E-2</v>
      </c>
      <c r="L38" s="1">
        <v>6.08968585729599E-2</v>
      </c>
      <c r="M38" s="1">
        <v>9.2793017625808716E-2</v>
      </c>
      <c r="N38" s="1">
        <v>7.6160669326782227E-2</v>
      </c>
      <c r="O38" s="1">
        <v>0.10298124700784683</v>
      </c>
    </row>
    <row r="39" spans="1:15" x14ac:dyDescent="0.2">
      <c r="A39" t="s">
        <v>105</v>
      </c>
      <c r="B39" s="1">
        <v>10</v>
      </c>
      <c r="C39" s="1" t="s">
        <v>135</v>
      </c>
      <c r="D39" s="1">
        <v>70.767463684082031</v>
      </c>
      <c r="E39" s="1">
        <v>71.022315979003906</v>
      </c>
      <c r="F39" s="1">
        <v>95.478340148925781</v>
      </c>
      <c r="G39" s="1">
        <v>95.90704345703125</v>
      </c>
      <c r="H39" s="1">
        <v>113.91493988037109</v>
      </c>
      <c r="I39" s="1">
        <v>157.12828063964844</v>
      </c>
      <c r="J39" s="1">
        <v>6.2609024345874786E-2</v>
      </c>
      <c r="K39" s="1">
        <v>6.2834493815898895E-2</v>
      </c>
      <c r="L39" s="1">
        <v>8.4471099078655243E-2</v>
      </c>
      <c r="M39" s="1">
        <v>8.4850378334522247E-2</v>
      </c>
      <c r="N39" s="1">
        <v>0.10078223049640656</v>
      </c>
      <c r="O39" s="1">
        <v>0.13901370763778687</v>
      </c>
    </row>
    <row r="40" spans="1:15" x14ac:dyDescent="0.2">
      <c r="A40" t="s">
        <v>106</v>
      </c>
      <c r="B40" s="1">
        <v>10</v>
      </c>
      <c r="C40" s="1" t="s">
        <v>136</v>
      </c>
      <c r="D40" s="1">
        <v>45.480739593505859</v>
      </c>
      <c r="E40" s="1">
        <v>46.673385620117188</v>
      </c>
      <c r="F40" s="1">
        <v>65.800399780273438</v>
      </c>
      <c r="G40" s="1">
        <v>70.348564147949219</v>
      </c>
      <c r="H40" s="1">
        <v>81.747978210449219</v>
      </c>
      <c r="I40" s="1">
        <v>98.045890808105469</v>
      </c>
      <c r="J40" s="1">
        <v>4.5502297580242157E-2</v>
      </c>
      <c r="K40" s="1">
        <v>4.669550433754921E-2</v>
      </c>
      <c r="L40" s="1">
        <v>6.5831586718559265E-2</v>
      </c>
      <c r="M40" s="1">
        <v>7.0381902158260345E-2</v>
      </c>
      <c r="N40" s="1">
        <v>8.178672194480896E-2</v>
      </c>
      <c r="O40" s="1">
        <v>9.8092362284660339E-2</v>
      </c>
    </row>
    <row r="41" spans="1:15" x14ac:dyDescent="0.2">
      <c r="A41" t="s">
        <v>107</v>
      </c>
      <c r="B41" s="1">
        <v>10</v>
      </c>
      <c r="C41" s="1" t="s">
        <v>137</v>
      </c>
      <c r="D41" s="1">
        <v>72.792144775390625</v>
      </c>
      <c r="E41" s="1">
        <v>73.227455139160156</v>
      </c>
      <c r="F41" s="1">
        <v>102.90870666503906</v>
      </c>
      <c r="G41" s="1">
        <v>82.688400268554688</v>
      </c>
      <c r="H41" s="1">
        <v>89.895050048828125</v>
      </c>
      <c r="I41" s="1">
        <v>110.58821105957031</v>
      </c>
      <c r="J41" s="1">
        <v>6.7976556718349457E-2</v>
      </c>
      <c r="K41" s="1">
        <v>6.8383067846298218E-2</v>
      </c>
      <c r="L41" s="1">
        <v>9.6100747585296631E-2</v>
      </c>
      <c r="M41" s="1">
        <v>7.7218122780323029E-2</v>
      </c>
      <c r="N41" s="1">
        <v>8.3948016166687012E-2</v>
      </c>
      <c r="O41" s="1">
        <v>0.1032722145318985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41C96-FD70-4FCD-B48A-BAFB722D18C1}">
  <sheetPr codeName="Sheet14"/>
  <dimension ref="A1:V4051"/>
  <sheetViews>
    <sheetView workbookViewId="0">
      <selection sqref="A1:B1"/>
    </sheetView>
  </sheetViews>
  <sheetFormatPr baseColWidth="10" defaultColWidth="8.83203125" defaultRowHeight="15" x14ac:dyDescent="0.2"/>
  <cols>
    <col min="3" max="3" width="8.83203125" customWidth="1"/>
    <col min="5" max="5" width="24" style="14" customWidth="1"/>
    <col min="22" max="22" width="9.1640625" style="14"/>
  </cols>
  <sheetData>
    <row r="1" spans="1:18" x14ac:dyDescent="0.2">
      <c r="A1" s="15" t="s">
        <v>39</v>
      </c>
      <c r="B1" s="15" t="s">
        <v>154</v>
      </c>
      <c r="C1" s="15" t="s">
        <v>155</v>
      </c>
      <c r="D1" s="15" t="s">
        <v>84</v>
      </c>
      <c r="E1" s="15" t="s">
        <v>170</v>
      </c>
      <c r="F1" s="15" t="s">
        <v>169</v>
      </c>
      <c r="I1" s="15" t="s">
        <v>39</v>
      </c>
      <c r="J1" s="15" t="s">
        <v>154</v>
      </c>
      <c r="K1" s="15" t="s">
        <v>84</v>
      </c>
      <c r="L1" s="15"/>
      <c r="R1" s="14"/>
    </row>
    <row r="2" spans="1:18" x14ac:dyDescent="0.2">
      <c r="A2" t="s">
        <v>70</v>
      </c>
      <c r="B2" t="s">
        <v>70</v>
      </c>
      <c r="C2" t="s">
        <v>141</v>
      </c>
      <c r="D2" s="14" t="s">
        <v>1</v>
      </c>
      <c r="E2" s="14" t="s">
        <v>85</v>
      </c>
      <c r="F2">
        <v>7.9227330560229348E-2</v>
      </c>
      <c r="I2" s="14" t="s">
        <v>70</v>
      </c>
      <c r="J2" s="14" t="s">
        <v>70</v>
      </c>
      <c r="K2" s="14" t="s">
        <v>1</v>
      </c>
      <c r="L2" s="14"/>
      <c r="P2" s="14"/>
    </row>
    <row r="3" spans="1:18" x14ac:dyDescent="0.2">
      <c r="A3" t="s">
        <v>70</v>
      </c>
      <c r="B3" t="s">
        <v>70</v>
      </c>
      <c r="C3" t="s">
        <v>141</v>
      </c>
      <c r="D3" s="14" t="s">
        <v>1</v>
      </c>
      <c r="E3" s="14" t="s">
        <v>156</v>
      </c>
      <c r="F3">
        <v>5.0787613407010213E-2</v>
      </c>
      <c r="I3" s="14" t="s">
        <v>71</v>
      </c>
      <c r="J3" s="14" t="s">
        <v>152</v>
      </c>
      <c r="K3" s="14" t="s">
        <v>2</v>
      </c>
      <c r="L3" s="14"/>
      <c r="P3" s="14"/>
    </row>
    <row r="4" spans="1:18" x14ac:dyDescent="0.2">
      <c r="A4" t="s">
        <v>70</v>
      </c>
      <c r="B4" t="s">
        <v>70</v>
      </c>
      <c r="C4" t="s">
        <v>141</v>
      </c>
      <c r="D4" s="14" t="s">
        <v>1</v>
      </c>
      <c r="E4" s="14" t="s">
        <v>80</v>
      </c>
      <c r="F4">
        <v>0.13001494455784268</v>
      </c>
      <c r="I4" s="14" t="s">
        <v>72</v>
      </c>
      <c r="K4" s="14" t="s">
        <v>3</v>
      </c>
      <c r="L4" s="14"/>
      <c r="P4" s="14"/>
    </row>
    <row r="5" spans="1:18" x14ac:dyDescent="0.2">
      <c r="A5" t="s">
        <v>70</v>
      </c>
      <c r="B5" t="s">
        <v>70</v>
      </c>
      <c r="C5" t="s">
        <v>141</v>
      </c>
      <c r="D5" s="14" t="s">
        <v>1</v>
      </c>
      <c r="E5" s="14" t="s">
        <v>157</v>
      </c>
      <c r="F5">
        <v>6.5438805004987444E-2</v>
      </c>
      <c r="K5" s="14" t="s">
        <v>4</v>
      </c>
      <c r="L5" s="14"/>
      <c r="P5" s="14"/>
    </row>
    <row r="6" spans="1:18" x14ac:dyDescent="0.2">
      <c r="A6" t="s">
        <v>70</v>
      </c>
      <c r="B6" t="s">
        <v>70</v>
      </c>
      <c r="C6" t="s">
        <v>141</v>
      </c>
      <c r="D6" s="14" t="s">
        <v>1</v>
      </c>
      <c r="E6" s="14" t="s">
        <v>158</v>
      </c>
      <c r="F6">
        <v>2.7008022105690088E-3</v>
      </c>
      <c r="K6" s="14" t="s">
        <v>5</v>
      </c>
      <c r="L6" s="14"/>
      <c r="P6" s="14"/>
    </row>
    <row r="7" spans="1:18" x14ac:dyDescent="0.2">
      <c r="A7" t="s">
        <v>70</v>
      </c>
      <c r="B7" t="s">
        <v>70</v>
      </c>
      <c r="C7" t="s">
        <v>141</v>
      </c>
      <c r="D7" s="14" t="s">
        <v>1</v>
      </c>
      <c r="E7" s="14" t="s">
        <v>161</v>
      </c>
      <c r="F7">
        <v>9.0117651177479274E-4</v>
      </c>
      <c r="K7" s="14" t="s">
        <v>6</v>
      </c>
      <c r="L7" s="14"/>
    </row>
    <row r="8" spans="1:18" x14ac:dyDescent="0.2">
      <c r="A8" t="s">
        <v>70</v>
      </c>
      <c r="B8" t="s">
        <v>70</v>
      </c>
      <c r="C8" t="s">
        <v>141</v>
      </c>
      <c r="D8" s="14" t="s">
        <v>1</v>
      </c>
      <c r="E8" s="14" t="s">
        <v>160</v>
      </c>
      <c r="F8">
        <v>3.5901922450598533E-4</v>
      </c>
      <c r="K8" t="s">
        <v>7</v>
      </c>
      <c r="L8" s="14"/>
    </row>
    <row r="9" spans="1:18" x14ac:dyDescent="0.2">
      <c r="A9" t="s">
        <v>70</v>
      </c>
      <c r="B9" t="s">
        <v>70</v>
      </c>
      <c r="C9" t="s">
        <v>141</v>
      </c>
      <c r="D9" s="14" t="s">
        <v>1</v>
      </c>
      <c r="E9" s="14" t="s">
        <v>159</v>
      </c>
      <c r="F9">
        <v>9.5738720483495854E-4</v>
      </c>
      <c r="K9" t="s">
        <v>8</v>
      </c>
      <c r="L9" s="14"/>
    </row>
    <row r="10" spans="1:18" x14ac:dyDescent="0.2">
      <c r="A10" t="s">
        <v>70</v>
      </c>
      <c r="B10" t="s">
        <v>70</v>
      </c>
      <c r="C10" t="s">
        <v>141</v>
      </c>
      <c r="D10" s="14" t="s">
        <v>1</v>
      </c>
      <c r="E10" s="14" t="s">
        <v>162</v>
      </c>
      <c r="F10">
        <v>5.7617112549479543E-5</v>
      </c>
      <c r="K10" t="s">
        <v>9</v>
      </c>
      <c r="L10" s="14"/>
      <c r="P10" s="14"/>
    </row>
    <row r="11" spans="1:18" x14ac:dyDescent="0.2">
      <c r="A11" t="s">
        <v>70</v>
      </c>
      <c r="B11" t="s">
        <v>70</v>
      </c>
      <c r="C11" t="s">
        <v>141</v>
      </c>
      <c r="D11" s="14" t="s">
        <v>1</v>
      </c>
      <c r="E11" s="14" t="s">
        <v>163</v>
      </c>
      <c r="F11">
        <v>7.0414807124507206E-2</v>
      </c>
      <c r="K11" t="s">
        <v>10</v>
      </c>
      <c r="L11" s="14"/>
      <c r="P11" s="14"/>
    </row>
    <row r="12" spans="1:18" x14ac:dyDescent="0.2">
      <c r="A12" t="s">
        <v>70</v>
      </c>
      <c r="B12" t="s">
        <v>70</v>
      </c>
      <c r="C12" t="s">
        <v>141</v>
      </c>
      <c r="D12" s="14" t="s">
        <v>1</v>
      </c>
      <c r="E12" s="14" t="s">
        <v>164</v>
      </c>
      <c r="F12">
        <v>1.7737344314468828E-2</v>
      </c>
      <c r="K12" t="s">
        <v>11</v>
      </c>
      <c r="L12" s="14"/>
      <c r="P12" s="14"/>
    </row>
    <row r="13" spans="1:18" x14ac:dyDescent="0.2">
      <c r="A13" t="s">
        <v>70</v>
      </c>
      <c r="B13" t="s">
        <v>70</v>
      </c>
      <c r="C13" t="s">
        <v>141</v>
      </c>
      <c r="D13" s="14" t="s">
        <v>1</v>
      </c>
      <c r="E13" s="14" t="s">
        <v>165</v>
      </c>
      <c r="F13">
        <v>5.2736501621666321E-3</v>
      </c>
      <c r="K13" t="s">
        <v>12</v>
      </c>
      <c r="L13" s="14"/>
      <c r="P13" s="14"/>
    </row>
    <row r="14" spans="1:18" x14ac:dyDescent="0.2">
      <c r="A14" t="s">
        <v>70</v>
      </c>
      <c r="B14" t="s">
        <v>70</v>
      </c>
      <c r="C14" t="s">
        <v>141</v>
      </c>
      <c r="D14" s="14" t="s">
        <v>1</v>
      </c>
      <c r="E14" s="14" t="s">
        <v>166</v>
      </c>
      <c r="F14">
        <v>4.9116789332259714E-4</v>
      </c>
      <c r="K14" t="s">
        <v>13</v>
      </c>
      <c r="L14" s="14"/>
      <c r="P14" s="14"/>
    </row>
    <row r="15" spans="1:18" x14ac:dyDescent="0.2">
      <c r="A15" t="s">
        <v>70</v>
      </c>
      <c r="B15" t="s">
        <v>70</v>
      </c>
      <c r="C15" t="s">
        <v>141</v>
      </c>
      <c r="D15" s="14" t="s">
        <v>1</v>
      </c>
      <c r="E15" s="14" t="s">
        <v>167</v>
      </c>
      <c r="F15">
        <v>2.3502162309593899E-2</v>
      </c>
      <c r="K15" t="s">
        <v>14</v>
      </c>
      <c r="L15" s="14"/>
      <c r="P15" s="14"/>
    </row>
    <row r="16" spans="1:18" x14ac:dyDescent="0.2">
      <c r="A16" t="s">
        <v>70</v>
      </c>
      <c r="B16" t="s">
        <v>70</v>
      </c>
      <c r="C16" t="s">
        <v>141</v>
      </c>
      <c r="D16" s="14" t="s">
        <v>1</v>
      </c>
      <c r="E16" s="14" t="s">
        <v>168</v>
      </c>
      <c r="F16">
        <v>3.6097974872149052E-2</v>
      </c>
      <c r="K16" t="s">
        <v>15</v>
      </c>
      <c r="L16" s="14"/>
      <c r="P16" s="14"/>
    </row>
    <row r="17" spans="1:22" x14ac:dyDescent="0.2">
      <c r="A17" t="s">
        <v>70</v>
      </c>
      <c r="B17" t="s">
        <v>70</v>
      </c>
      <c r="C17" t="s">
        <v>153</v>
      </c>
      <c r="D17" s="14" t="s">
        <v>1</v>
      </c>
      <c r="E17" s="14" t="s">
        <v>85</v>
      </c>
      <c r="F17">
        <v>4400.2109976969659</v>
      </c>
      <c r="L17" s="14"/>
      <c r="P17" s="14"/>
      <c r="V17"/>
    </row>
    <row r="18" spans="1:22" x14ac:dyDescent="0.2">
      <c r="A18" t="s">
        <v>70</v>
      </c>
      <c r="B18" t="s">
        <v>70</v>
      </c>
      <c r="C18" t="s">
        <v>153</v>
      </c>
      <c r="D18" s="14" t="s">
        <v>1</v>
      </c>
      <c r="E18" s="14" t="s">
        <v>156</v>
      </c>
      <c r="F18">
        <v>2820.6960025429726</v>
      </c>
      <c r="P18" s="14"/>
      <c r="V18"/>
    </row>
    <row r="19" spans="1:22" x14ac:dyDescent="0.2">
      <c r="A19" t="s">
        <v>70</v>
      </c>
      <c r="B19" t="s">
        <v>70</v>
      </c>
      <c r="C19" t="s">
        <v>153</v>
      </c>
      <c r="D19" s="14" t="s">
        <v>1</v>
      </c>
      <c r="E19" s="14" t="s">
        <v>80</v>
      </c>
      <c r="F19">
        <v>7220.9070138335228</v>
      </c>
      <c r="I19" s="14"/>
      <c r="J19" s="14"/>
      <c r="P19" s="14"/>
      <c r="V19"/>
    </row>
    <row r="20" spans="1:22" x14ac:dyDescent="0.2">
      <c r="A20" t="s">
        <v>70</v>
      </c>
      <c r="B20" t="s">
        <v>70</v>
      </c>
      <c r="C20" t="s">
        <v>153</v>
      </c>
      <c r="D20" s="14" t="s">
        <v>1</v>
      </c>
      <c r="E20" s="14" t="s">
        <v>157</v>
      </c>
      <c r="F20">
        <v>3634.4093109999999</v>
      </c>
      <c r="J20" s="14"/>
      <c r="P20" s="14"/>
      <c r="V20"/>
    </row>
    <row r="21" spans="1:22" x14ac:dyDescent="0.2">
      <c r="A21" t="s">
        <v>70</v>
      </c>
      <c r="B21" t="s">
        <v>70</v>
      </c>
      <c r="C21" t="s">
        <v>153</v>
      </c>
      <c r="D21" s="14" t="s">
        <v>1</v>
      </c>
      <c r="E21" s="14" t="s">
        <v>158</v>
      </c>
      <c r="F21">
        <v>150</v>
      </c>
      <c r="J21" s="14"/>
      <c r="P21" s="14"/>
      <c r="V21"/>
    </row>
    <row r="22" spans="1:22" x14ac:dyDescent="0.2">
      <c r="A22" t="s">
        <v>70</v>
      </c>
      <c r="B22" t="s">
        <v>70</v>
      </c>
      <c r="C22" t="s">
        <v>153</v>
      </c>
      <c r="D22" s="14" t="s">
        <v>1</v>
      </c>
      <c r="E22" s="14" t="s">
        <v>161</v>
      </c>
      <c r="F22">
        <v>50.050491000000001</v>
      </c>
      <c r="V22"/>
    </row>
    <row r="23" spans="1:22" x14ac:dyDescent="0.2">
      <c r="A23" t="s">
        <v>70</v>
      </c>
      <c r="B23" t="s">
        <v>70</v>
      </c>
      <c r="C23" t="s">
        <v>153</v>
      </c>
      <c r="D23" s="14" t="s">
        <v>1</v>
      </c>
      <c r="E23" s="14" t="s">
        <v>160</v>
      </c>
      <c r="F23">
        <v>19.939588001380219</v>
      </c>
      <c r="V23"/>
    </row>
    <row r="24" spans="1:22" x14ac:dyDescent="0.2">
      <c r="A24" t="s">
        <v>70</v>
      </c>
      <c r="B24" t="s">
        <v>70</v>
      </c>
      <c r="C24" t="s">
        <v>153</v>
      </c>
      <c r="D24" s="14" t="s">
        <v>1</v>
      </c>
      <c r="E24" s="14" t="s">
        <v>159</v>
      </c>
      <c r="F24">
        <v>53.172378999999999</v>
      </c>
      <c r="V24"/>
    </row>
    <row r="25" spans="1:22" x14ac:dyDescent="0.2">
      <c r="A25" t="s">
        <v>70</v>
      </c>
      <c r="B25" t="s">
        <v>70</v>
      </c>
      <c r="C25" t="s">
        <v>153</v>
      </c>
      <c r="D25" s="14" t="s">
        <v>1</v>
      </c>
      <c r="E25" s="14" t="s">
        <v>162</v>
      </c>
      <c r="F25">
        <v>3.1999999572872184</v>
      </c>
      <c r="P25" s="14"/>
      <c r="V25"/>
    </row>
    <row r="26" spans="1:22" x14ac:dyDescent="0.2">
      <c r="A26" t="s">
        <v>70</v>
      </c>
      <c r="B26" t="s">
        <v>70</v>
      </c>
      <c r="C26" t="s">
        <v>153</v>
      </c>
      <c r="D26" s="14" t="s">
        <v>1</v>
      </c>
      <c r="E26" s="14" t="s">
        <v>163</v>
      </c>
      <c r="F26">
        <v>3910.7717797607183</v>
      </c>
      <c r="P26" s="14"/>
      <c r="V26"/>
    </row>
    <row r="27" spans="1:22" x14ac:dyDescent="0.2">
      <c r="A27" t="s">
        <v>70</v>
      </c>
      <c r="B27" t="s">
        <v>70</v>
      </c>
      <c r="C27" t="s">
        <v>153</v>
      </c>
      <c r="D27" s="14" t="s">
        <v>1</v>
      </c>
      <c r="E27" s="14" t="s">
        <v>164</v>
      </c>
      <c r="F27">
        <v>985.11532074585557</v>
      </c>
      <c r="P27" s="14"/>
      <c r="V27"/>
    </row>
    <row r="28" spans="1:22" x14ac:dyDescent="0.2">
      <c r="A28" t="s">
        <v>70</v>
      </c>
      <c r="B28" t="s">
        <v>70</v>
      </c>
      <c r="C28" t="s">
        <v>153</v>
      </c>
      <c r="D28" s="14" t="s">
        <v>1</v>
      </c>
      <c r="E28" s="14" t="s">
        <v>165</v>
      </c>
      <c r="F28">
        <v>292.8935402482748</v>
      </c>
      <c r="P28" s="14"/>
      <c r="V28"/>
    </row>
    <row r="29" spans="1:22" x14ac:dyDescent="0.2">
      <c r="A29" t="s">
        <v>70</v>
      </c>
      <c r="B29" t="s">
        <v>70</v>
      </c>
      <c r="C29" t="s">
        <v>153</v>
      </c>
      <c r="D29" s="14" t="s">
        <v>1</v>
      </c>
      <c r="E29" s="14" t="s">
        <v>166</v>
      </c>
      <c r="F29">
        <v>27.279</v>
      </c>
      <c r="P29" s="14"/>
      <c r="V29"/>
    </row>
    <row r="30" spans="1:22" x14ac:dyDescent="0.2">
      <c r="A30" t="s">
        <v>70</v>
      </c>
      <c r="B30" t="s">
        <v>70</v>
      </c>
      <c r="C30" t="s">
        <v>153</v>
      </c>
      <c r="D30" s="14" t="s">
        <v>1</v>
      </c>
      <c r="E30" s="14" t="s">
        <v>167</v>
      </c>
      <c r="F30">
        <v>1305.2878613936482</v>
      </c>
      <c r="P30" s="14"/>
      <c r="V30"/>
    </row>
    <row r="31" spans="1:22" x14ac:dyDescent="0.2">
      <c r="A31" t="s">
        <v>70</v>
      </c>
      <c r="B31" t="s">
        <v>70</v>
      </c>
      <c r="C31" t="s">
        <v>153</v>
      </c>
      <c r="D31" s="14" t="s">
        <v>1</v>
      </c>
      <c r="E31" s="14" t="s">
        <v>168</v>
      </c>
      <c r="F31">
        <v>2004.8473721668124</v>
      </c>
      <c r="P31" s="14"/>
      <c r="V31"/>
    </row>
    <row r="32" spans="1:22" x14ac:dyDescent="0.2">
      <c r="A32" t="s">
        <v>70</v>
      </c>
      <c r="B32" t="s">
        <v>70</v>
      </c>
      <c r="C32" t="s">
        <v>49</v>
      </c>
      <c r="D32" s="14" t="s">
        <v>1</v>
      </c>
      <c r="E32" s="14" t="s">
        <v>85</v>
      </c>
      <c r="F32">
        <v>77.634611608402338</v>
      </c>
      <c r="P32" s="14"/>
      <c r="V32"/>
    </row>
    <row r="33" spans="1:22" x14ac:dyDescent="0.2">
      <c r="A33" t="s">
        <v>70</v>
      </c>
      <c r="B33" t="s">
        <v>70</v>
      </c>
      <c r="C33" t="s">
        <v>49</v>
      </c>
      <c r="D33" s="14" t="s">
        <v>1</v>
      </c>
      <c r="E33" s="14" t="s">
        <v>156</v>
      </c>
      <c r="F33">
        <v>49.766622309572995</v>
      </c>
      <c r="P33" s="14"/>
      <c r="V33"/>
    </row>
    <row r="34" spans="1:22" ht="14.25" customHeight="1" x14ac:dyDescent="0.2">
      <c r="A34" t="s">
        <v>70</v>
      </c>
      <c r="B34" t="s">
        <v>70</v>
      </c>
      <c r="C34" t="s">
        <v>49</v>
      </c>
      <c r="D34" s="14" t="s">
        <v>1</v>
      </c>
      <c r="E34" s="14" t="s">
        <v>80</v>
      </c>
      <c r="F34">
        <v>127.40123349335045</v>
      </c>
      <c r="P34" s="14"/>
      <c r="V34"/>
    </row>
    <row r="35" spans="1:22" x14ac:dyDescent="0.2">
      <c r="A35" t="s">
        <v>70</v>
      </c>
      <c r="B35" t="s">
        <v>70</v>
      </c>
      <c r="C35" t="s">
        <v>49</v>
      </c>
      <c r="D35" s="14" t="s">
        <v>1</v>
      </c>
      <c r="E35" s="14" t="s">
        <v>157</v>
      </c>
      <c r="F35">
        <v>64.123278406215832</v>
      </c>
      <c r="P35" s="14"/>
      <c r="V35"/>
    </row>
    <row r="36" spans="1:22" x14ac:dyDescent="0.2">
      <c r="A36" t="s">
        <v>70</v>
      </c>
      <c r="B36" t="s">
        <v>70</v>
      </c>
      <c r="C36" t="s">
        <v>49</v>
      </c>
      <c r="D36" s="14" t="s">
        <v>1</v>
      </c>
      <c r="E36" s="14" t="s">
        <v>158</v>
      </c>
      <c r="F36">
        <v>2.6465075661690207</v>
      </c>
      <c r="P36" s="14"/>
      <c r="V36"/>
    </row>
    <row r="37" spans="1:22" x14ac:dyDescent="0.2">
      <c r="A37" t="s">
        <v>70</v>
      </c>
      <c r="B37" t="s">
        <v>70</v>
      </c>
      <c r="C37" t="s">
        <v>49</v>
      </c>
      <c r="D37" s="14" t="s">
        <v>1</v>
      </c>
      <c r="E37" s="14" t="s">
        <v>161</v>
      </c>
      <c r="F37">
        <v>0.88306001998716965</v>
      </c>
      <c r="V37"/>
    </row>
    <row r="38" spans="1:22" x14ac:dyDescent="0.2">
      <c r="A38" t="s">
        <v>70</v>
      </c>
      <c r="B38" t="s">
        <v>70</v>
      </c>
      <c r="C38" t="s">
        <v>49</v>
      </c>
      <c r="D38" s="14" t="s">
        <v>1</v>
      </c>
      <c r="E38" s="14" t="s">
        <v>160</v>
      </c>
      <c r="F38">
        <v>0.3518018036520516</v>
      </c>
      <c r="V38"/>
    </row>
    <row r="39" spans="1:22" x14ac:dyDescent="0.2">
      <c r="A39" t="s">
        <v>70</v>
      </c>
      <c r="B39" t="s">
        <v>70</v>
      </c>
      <c r="C39" t="s">
        <v>49</v>
      </c>
      <c r="D39" s="14" t="s">
        <v>1</v>
      </c>
      <c r="E39" s="14" t="s">
        <v>159</v>
      </c>
      <c r="F39">
        <v>0.9381406782194972</v>
      </c>
      <c r="V39"/>
    </row>
    <row r="40" spans="1:22" x14ac:dyDescent="0.2">
      <c r="A40" t="s">
        <v>70</v>
      </c>
      <c r="B40" t="s">
        <v>70</v>
      </c>
      <c r="C40" t="s">
        <v>49</v>
      </c>
      <c r="D40" s="14" t="s">
        <v>1</v>
      </c>
      <c r="E40" s="14" t="s">
        <v>162</v>
      </c>
      <c r="F40">
        <v>5.6458827022652258E-2</v>
      </c>
      <c r="P40" s="14"/>
      <c r="V40"/>
    </row>
    <row r="41" spans="1:22" x14ac:dyDescent="0.2">
      <c r="A41" t="s">
        <v>70</v>
      </c>
      <c r="B41" t="s">
        <v>70</v>
      </c>
      <c r="C41" t="s">
        <v>49</v>
      </c>
      <c r="D41" s="14" t="s">
        <v>1</v>
      </c>
      <c r="E41" s="14" t="s">
        <v>163</v>
      </c>
      <c r="F41">
        <v>68.999247597297654</v>
      </c>
      <c r="P41" s="14"/>
      <c r="V41"/>
    </row>
    <row r="42" spans="1:22" x14ac:dyDescent="0.2">
      <c r="A42" t="s">
        <v>70</v>
      </c>
      <c r="B42" t="s">
        <v>70</v>
      </c>
      <c r="C42" t="s">
        <v>49</v>
      </c>
      <c r="D42" s="14" t="s">
        <v>1</v>
      </c>
      <c r="E42" s="14" t="s">
        <v>164</v>
      </c>
      <c r="F42">
        <v>17.380767714872491</v>
      </c>
      <c r="P42" s="14"/>
      <c r="V42"/>
    </row>
    <row r="43" spans="1:22" x14ac:dyDescent="0.2">
      <c r="A43" t="s">
        <v>70</v>
      </c>
      <c r="B43" t="s">
        <v>70</v>
      </c>
      <c r="C43" t="s">
        <v>49</v>
      </c>
      <c r="D43" s="14" t="s">
        <v>1</v>
      </c>
      <c r="E43" s="14" t="s">
        <v>165</v>
      </c>
      <c r="F43">
        <v>5.1676331384805962</v>
      </c>
      <c r="P43" s="14"/>
      <c r="V43"/>
    </row>
    <row r="44" spans="1:22" x14ac:dyDescent="0.2">
      <c r="A44" t="s">
        <v>70</v>
      </c>
      <c r="B44" t="s">
        <v>70</v>
      </c>
      <c r="C44" t="s">
        <v>49</v>
      </c>
      <c r="D44" s="14" t="s">
        <v>1</v>
      </c>
      <c r="E44" s="14" t="s">
        <v>166</v>
      </c>
      <c r="F44">
        <v>0.48129387091648823</v>
      </c>
      <c r="P44" s="14"/>
      <c r="V44"/>
    </row>
    <row r="45" spans="1:22" x14ac:dyDescent="0.2">
      <c r="A45" t="s">
        <v>70</v>
      </c>
      <c r="B45" t="s">
        <v>70</v>
      </c>
      <c r="C45" t="s">
        <v>49</v>
      </c>
      <c r="D45" s="14" t="s">
        <v>1</v>
      </c>
      <c r="E45" s="14" t="s">
        <v>167</v>
      </c>
      <c r="F45">
        <v>23.029694706552618</v>
      </c>
      <c r="P45" s="14"/>
      <c r="V45"/>
    </row>
    <row r="46" spans="1:22" x14ac:dyDescent="0.2">
      <c r="A46" t="s">
        <v>70</v>
      </c>
      <c r="B46" t="s">
        <v>70</v>
      </c>
      <c r="C46" t="s">
        <v>49</v>
      </c>
      <c r="D46" s="14" t="s">
        <v>1</v>
      </c>
      <c r="E46" s="14" t="s">
        <v>168</v>
      </c>
      <c r="F46">
        <v>35.372291566673084</v>
      </c>
      <c r="P46" s="14"/>
      <c r="V46"/>
    </row>
    <row r="47" spans="1:22" x14ac:dyDescent="0.2">
      <c r="A47" t="s">
        <v>71</v>
      </c>
      <c r="B47" t="s">
        <v>70</v>
      </c>
      <c r="C47" t="s">
        <v>153</v>
      </c>
      <c r="D47" s="14" t="s">
        <v>1</v>
      </c>
      <c r="E47" s="14" t="s">
        <v>85</v>
      </c>
      <c r="F47">
        <v>4400.2109033204615</v>
      </c>
      <c r="P47" s="14"/>
      <c r="V47"/>
    </row>
    <row r="48" spans="1:22" x14ac:dyDescent="0.2">
      <c r="A48" t="s">
        <v>71</v>
      </c>
      <c r="B48" t="s">
        <v>70</v>
      </c>
      <c r="C48" t="s">
        <v>49</v>
      </c>
      <c r="D48" s="14" t="s">
        <v>1</v>
      </c>
      <c r="E48" s="14" t="s">
        <v>85</v>
      </c>
      <c r="F48">
        <v>77.634609527187422</v>
      </c>
      <c r="P48" s="14"/>
      <c r="V48"/>
    </row>
    <row r="49" spans="1:22" x14ac:dyDescent="0.2">
      <c r="A49" t="s">
        <v>71</v>
      </c>
      <c r="B49" t="s">
        <v>70</v>
      </c>
      <c r="C49" t="s">
        <v>141</v>
      </c>
      <c r="D49" s="14" t="s">
        <v>1</v>
      </c>
      <c r="E49" s="14" t="s">
        <v>85</v>
      </c>
      <c r="F49">
        <v>7.922732913306163E-2</v>
      </c>
      <c r="P49" s="14"/>
      <c r="V49"/>
    </row>
    <row r="50" spans="1:22" x14ac:dyDescent="0.2">
      <c r="A50" t="s">
        <v>71</v>
      </c>
      <c r="B50" t="s">
        <v>70</v>
      </c>
      <c r="C50" t="s">
        <v>153</v>
      </c>
      <c r="D50" s="14" t="s">
        <v>1</v>
      </c>
      <c r="E50" s="14" t="s">
        <v>156</v>
      </c>
      <c r="F50">
        <v>2820.6960238665342</v>
      </c>
      <c r="P50" s="14"/>
      <c r="V50"/>
    </row>
    <row r="51" spans="1:22" x14ac:dyDescent="0.2">
      <c r="A51" t="s">
        <v>71</v>
      </c>
      <c r="B51" t="s">
        <v>70</v>
      </c>
      <c r="C51" t="s">
        <v>49</v>
      </c>
      <c r="D51" s="14" t="s">
        <v>1</v>
      </c>
      <c r="E51" s="14" t="s">
        <v>156</v>
      </c>
      <c r="F51">
        <v>49.76662267697975</v>
      </c>
      <c r="P51" s="14"/>
      <c r="V51"/>
    </row>
    <row r="52" spans="1:22" x14ac:dyDescent="0.2">
      <c r="A52" t="s">
        <v>71</v>
      </c>
      <c r="B52" t="s">
        <v>70</v>
      </c>
      <c r="C52" t="s">
        <v>141</v>
      </c>
      <c r="D52" s="14" t="s">
        <v>1</v>
      </c>
      <c r="E52" s="14" t="s">
        <v>156</v>
      </c>
      <c r="F52">
        <v>5.0787613948614307E-2</v>
      </c>
      <c r="V52"/>
    </row>
    <row r="53" spans="1:22" x14ac:dyDescent="0.2">
      <c r="A53" t="s">
        <v>71</v>
      </c>
      <c r="B53" t="s">
        <v>70</v>
      </c>
      <c r="C53" t="s">
        <v>153</v>
      </c>
      <c r="D53" s="14" t="s">
        <v>1</v>
      </c>
      <c r="E53" s="14" t="s">
        <v>80</v>
      </c>
      <c r="F53">
        <v>7220.9069244265556</v>
      </c>
      <c r="V53"/>
    </row>
    <row r="54" spans="1:22" x14ac:dyDescent="0.2">
      <c r="A54" t="s">
        <v>71</v>
      </c>
      <c r="B54" t="s">
        <v>70</v>
      </c>
      <c r="C54" t="s">
        <v>49</v>
      </c>
      <c r="D54" s="14" t="s">
        <v>1</v>
      </c>
      <c r="E54" s="14" t="s">
        <v>80</v>
      </c>
      <c r="F54">
        <v>127.40123192872852</v>
      </c>
      <c r="V54"/>
    </row>
    <row r="55" spans="1:22" x14ac:dyDescent="0.2">
      <c r="A55" t="s">
        <v>71</v>
      </c>
      <c r="B55" t="s">
        <v>70</v>
      </c>
      <c r="C55" t="s">
        <v>141</v>
      </c>
      <c r="D55" s="14" t="s">
        <v>1</v>
      </c>
      <c r="E55" s="14" t="s">
        <v>80</v>
      </c>
      <c r="F55">
        <v>0.13001494232230471</v>
      </c>
      <c r="P55" s="14"/>
      <c r="V55"/>
    </row>
    <row r="56" spans="1:22" x14ac:dyDescent="0.2">
      <c r="A56" t="s">
        <v>71</v>
      </c>
      <c r="B56" t="s">
        <v>70</v>
      </c>
      <c r="C56" t="s">
        <v>153</v>
      </c>
      <c r="D56" s="14" t="s">
        <v>1</v>
      </c>
      <c r="E56" s="14" t="s">
        <v>157</v>
      </c>
      <c r="F56">
        <v>3634.4093109999999</v>
      </c>
      <c r="P56" s="14"/>
      <c r="V56"/>
    </row>
    <row r="57" spans="1:22" x14ac:dyDescent="0.2">
      <c r="A57" t="s">
        <v>71</v>
      </c>
      <c r="B57" t="s">
        <v>70</v>
      </c>
      <c r="C57" t="s">
        <v>49</v>
      </c>
      <c r="D57" s="14" t="s">
        <v>1</v>
      </c>
      <c r="E57" s="14" t="s">
        <v>157</v>
      </c>
      <c r="F57">
        <v>64.123278406215832</v>
      </c>
      <c r="P57" s="14"/>
      <c r="V57"/>
    </row>
    <row r="58" spans="1:22" x14ac:dyDescent="0.2">
      <c r="A58" t="s">
        <v>71</v>
      </c>
      <c r="B58" t="s">
        <v>70</v>
      </c>
      <c r="C58" t="s">
        <v>141</v>
      </c>
      <c r="D58" s="14" t="s">
        <v>1</v>
      </c>
      <c r="E58" s="14" t="s">
        <v>157</v>
      </c>
      <c r="F58">
        <v>6.5438805004987444E-2</v>
      </c>
      <c r="P58" s="14"/>
      <c r="V58"/>
    </row>
    <row r="59" spans="1:22" x14ac:dyDescent="0.2">
      <c r="A59" t="s">
        <v>71</v>
      </c>
      <c r="B59" t="s">
        <v>70</v>
      </c>
      <c r="C59" t="s">
        <v>153</v>
      </c>
      <c r="D59" s="14" t="s">
        <v>1</v>
      </c>
      <c r="E59" s="14" t="s">
        <v>158</v>
      </c>
      <c r="F59">
        <v>150</v>
      </c>
      <c r="P59" s="14"/>
      <c r="V59"/>
    </row>
    <row r="60" spans="1:22" x14ac:dyDescent="0.2">
      <c r="A60" t="s">
        <v>71</v>
      </c>
      <c r="B60" t="s">
        <v>70</v>
      </c>
      <c r="C60" t="s">
        <v>49</v>
      </c>
      <c r="D60" s="14" t="s">
        <v>1</v>
      </c>
      <c r="E60" s="14" t="s">
        <v>158</v>
      </c>
      <c r="F60">
        <v>2.6465075661690207</v>
      </c>
      <c r="P60" s="14"/>
      <c r="V60"/>
    </row>
    <row r="61" spans="1:22" x14ac:dyDescent="0.2">
      <c r="A61" t="s">
        <v>71</v>
      </c>
      <c r="B61" t="s">
        <v>70</v>
      </c>
      <c r="C61" t="s">
        <v>141</v>
      </c>
      <c r="D61" s="14" t="s">
        <v>1</v>
      </c>
      <c r="E61" s="14" t="s">
        <v>158</v>
      </c>
      <c r="F61">
        <v>2.7008022105690088E-3</v>
      </c>
      <c r="P61" s="14"/>
      <c r="V61"/>
    </row>
    <row r="62" spans="1:22" x14ac:dyDescent="0.2">
      <c r="A62" t="s">
        <v>71</v>
      </c>
      <c r="B62" t="s">
        <v>70</v>
      </c>
      <c r="C62" t="s">
        <v>153</v>
      </c>
      <c r="D62" s="14" t="s">
        <v>1</v>
      </c>
      <c r="E62" s="14" t="s">
        <v>161</v>
      </c>
      <c r="F62">
        <v>50.050491000000001</v>
      </c>
      <c r="P62" s="14"/>
      <c r="V62"/>
    </row>
    <row r="63" spans="1:22" x14ac:dyDescent="0.2">
      <c r="A63" t="s">
        <v>71</v>
      </c>
      <c r="B63" t="s">
        <v>70</v>
      </c>
      <c r="C63" t="s">
        <v>49</v>
      </c>
      <c r="D63" s="14" t="s">
        <v>1</v>
      </c>
      <c r="E63" s="14" t="s">
        <v>161</v>
      </c>
      <c r="F63">
        <v>0.88306001998716965</v>
      </c>
      <c r="P63" s="14"/>
      <c r="V63"/>
    </row>
    <row r="64" spans="1:22" x14ac:dyDescent="0.2">
      <c r="A64" t="s">
        <v>71</v>
      </c>
      <c r="B64" t="s">
        <v>70</v>
      </c>
      <c r="C64" t="s">
        <v>141</v>
      </c>
      <c r="D64" s="14" t="s">
        <v>1</v>
      </c>
      <c r="E64" s="14" t="s">
        <v>161</v>
      </c>
      <c r="F64">
        <v>9.0117651177479274E-4</v>
      </c>
      <c r="P64" s="14"/>
      <c r="V64"/>
    </row>
    <row r="65" spans="1:22" x14ac:dyDescent="0.2">
      <c r="A65" t="s">
        <v>71</v>
      </c>
      <c r="B65" t="s">
        <v>70</v>
      </c>
      <c r="C65" t="s">
        <v>153</v>
      </c>
      <c r="D65" s="14" t="s">
        <v>1</v>
      </c>
      <c r="E65" s="14" t="s">
        <v>160</v>
      </c>
      <c r="F65">
        <v>19.939588001380219</v>
      </c>
      <c r="P65" s="14"/>
      <c r="V65"/>
    </row>
    <row r="66" spans="1:22" x14ac:dyDescent="0.2">
      <c r="A66" t="s">
        <v>71</v>
      </c>
      <c r="B66" t="s">
        <v>70</v>
      </c>
      <c r="C66" t="s">
        <v>49</v>
      </c>
      <c r="D66" s="14" t="s">
        <v>1</v>
      </c>
      <c r="E66" s="14" t="s">
        <v>160</v>
      </c>
      <c r="F66">
        <v>0.3518018036520516</v>
      </c>
      <c r="P66" s="14"/>
      <c r="V66"/>
    </row>
    <row r="67" spans="1:22" x14ac:dyDescent="0.2">
      <c r="A67" t="s">
        <v>71</v>
      </c>
      <c r="B67" t="s">
        <v>70</v>
      </c>
      <c r="C67" t="s">
        <v>141</v>
      </c>
      <c r="D67" s="14" t="s">
        <v>1</v>
      </c>
      <c r="E67" s="14" t="s">
        <v>160</v>
      </c>
      <c r="F67">
        <v>3.5901922450598533E-4</v>
      </c>
      <c r="V67"/>
    </row>
    <row r="68" spans="1:22" x14ac:dyDescent="0.2">
      <c r="A68" t="s">
        <v>71</v>
      </c>
      <c r="B68" t="s">
        <v>70</v>
      </c>
      <c r="C68" t="s">
        <v>153</v>
      </c>
      <c r="D68" s="14" t="s">
        <v>1</v>
      </c>
      <c r="E68" s="14" t="s">
        <v>159</v>
      </c>
      <c r="F68">
        <v>53.172378999999999</v>
      </c>
      <c r="V68"/>
    </row>
    <row r="69" spans="1:22" x14ac:dyDescent="0.2">
      <c r="A69" t="s">
        <v>71</v>
      </c>
      <c r="B69" t="s">
        <v>70</v>
      </c>
      <c r="C69" t="s">
        <v>49</v>
      </c>
      <c r="D69" s="14" t="s">
        <v>1</v>
      </c>
      <c r="E69" s="14" t="s">
        <v>159</v>
      </c>
      <c r="F69">
        <v>0.9381406782194972</v>
      </c>
      <c r="V69"/>
    </row>
    <row r="70" spans="1:22" x14ac:dyDescent="0.2">
      <c r="A70" t="s">
        <v>71</v>
      </c>
      <c r="B70" t="s">
        <v>70</v>
      </c>
      <c r="C70" t="s">
        <v>141</v>
      </c>
      <c r="D70" s="14" t="s">
        <v>1</v>
      </c>
      <c r="E70" s="14" t="s">
        <v>159</v>
      </c>
      <c r="F70">
        <v>9.5738720483495854E-4</v>
      </c>
      <c r="P70" s="14"/>
      <c r="V70"/>
    </row>
    <row r="71" spans="1:22" x14ac:dyDescent="0.2">
      <c r="A71" t="s">
        <v>71</v>
      </c>
      <c r="B71" t="s">
        <v>70</v>
      </c>
      <c r="C71" t="s">
        <v>153</v>
      </c>
      <c r="D71" s="14" t="s">
        <v>1</v>
      </c>
      <c r="E71" s="14" t="s">
        <v>162</v>
      </c>
      <c r="F71">
        <v>3.1999999572872184</v>
      </c>
      <c r="P71" s="14"/>
      <c r="V71"/>
    </row>
    <row r="72" spans="1:22" x14ac:dyDescent="0.2">
      <c r="A72" t="s">
        <v>71</v>
      </c>
      <c r="B72" t="s">
        <v>70</v>
      </c>
      <c r="C72" t="s">
        <v>49</v>
      </c>
      <c r="D72" s="14" t="s">
        <v>1</v>
      </c>
      <c r="E72" s="14" t="s">
        <v>162</v>
      </c>
      <c r="F72">
        <v>5.6458827022652258E-2</v>
      </c>
      <c r="P72" s="14"/>
      <c r="V72"/>
    </row>
    <row r="73" spans="1:22" x14ac:dyDescent="0.2">
      <c r="A73" t="s">
        <v>71</v>
      </c>
      <c r="B73" t="s">
        <v>70</v>
      </c>
      <c r="C73" t="s">
        <v>141</v>
      </c>
      <c r="D73" s="14" t="s">
        <v>1</v>
      </c>
      <c r="E73" s="14" t="s">
        <v>162</v>
      </c>
      <c r="F73">
        <v>5.7617112549479543E-5</v>
      </c>
      <c r="P73" s="14"/>
      <c r="V73"/>
    </row>
    <row r="74" spans="1:22" x14ac:dyDescent="0.2">
      <c r="A74" t="s">
        <v>71</v>
      </c>
      <c r="B74" t="s">
        <v>70</v>
      </c>
      <c r="C74" t="s">
        <v>153</v>
      </c>
      <c r="D74" s="14" t="s">
        <v>1</v>
      </c>
      <c r="E74" s="14" t="s">
        <v>163</v>
      </c>
      <c r="F74">
        <v>3910.7717797607183</v>
      </c>
      <c r="P74" s="14"/>
      <c r="V74"/>
    </row>
    <row r="75" spans="1:22" x14ac:dyDescent="0.2">
      <c r="A75" t="s">
        <v>71</v>
      </c>
      <c r="B75" t="s">
        <v>70</v>
      </c>
      <c r="C75" t="s">
        <v>49</v>
      </c>
      <c r="D75" s="14" t="s">
        <v>1</v>
      </c>
      <c r="E75" s="14" t="s">
        <v>163</v>
      </c>
      <c r="F75">
        <v>68.999247597297654</v>
      </c>
      <c r="P75" s="14"/>
      <c r="V75"/>
    </row>
    <row r="76" spans="1:22" x14ac:dyDescent="0.2">
      <c r="A76" t="s">
        <v>71</v>
      </c>
      <c r="B76" t="s">
        <v>70</v>
      </c>
      <c r="C76" t="s">
        <v>141</v>
      </c>
      <c r="D76" s="14" t="s">
        <v>1</v>
      </c>
      <c r="E76" s="14" t="s">
        <v>163</v>
      </c>
      <c r="F76">
        <v>7.0414807124507206E-2</v>
      </c>
      <c r="P76" s="14"/>
      <c r="V76"/>
    </row>
    <row r="77" spans="1:22" x14ac:dyDescent="0.2">
      <c r="A77" t="s">
        <v>71</v>
      </c>
      <c r="B77" t="s">
        <v>70</v>
      </c>
      <c r="C77" t="s">
        <v>153</v>
      </c>
      <c r="D77" s="14" t="s">
        <v>1</v>
      </c>
      <c r="E77" s="14" t="s">
        <v>164</v>
      </c>
      <c r="F77">
        <v>980.79111634194851</v>
      </c>
      <c r="P77" s="14"/>
      <c r="V77"/>
    </row>
    <row r="78" spans="1:22" x14ac:dyDescent="0.2">
      <c r="A78" t="s">
        <v>71</v>
      </c>
      <c r="B78" t="s">
        <v>70</v>
      </c>
      <c r="C78" t="s">
        <v>49</v>
      </c>
      <c r="D78" s="14" t="s">
        <v>1</v>
      </c>
      <c r="E78" s="14" t="s">
        <v>164</v>
      </c>
      <c r="F78">
        <v>17.304474077129271</v>
      </c>
      <c r="P78" s="14"/>
      <c r="V78"/>
    </row>
    <row r="79" spans="1:22" x14ac:dyDescent="0.2">
      <c r="A79" t="s">
        <v>71</v>
      </c>
      <c r="B79" t="s">
        <v>70</v>
      </c>
      <c r="C79" t="s">
        <v>141</v>
      </c>
      <c r="D79" s="14" t="s">
        <v>1</v>
      </c>
      <c r="E79" s="14" t="s">
        <v>164</v>
      </c>
      <c r="F79">
        <v>1.765948548279539E-2</v>
      </c>
      <c r="P79" s="14"/>
      <c r="V79"/>
    </row>
    <row r="80" spans="1:22" x14ac:dyDescent="0.2">
      <c r="A80" t="s">
        <v>71</v>
      </c>
      <c r="B80" t="s">
        <v>70</v>
      </c>
      <c r="C80" t="s">
        <v>153</v>
      </c>
      <c r="D80" s="14" t="s">
        <v>1</v>
      </c>
      <c r="E80" s="14" t="s">
        <v>165</v>
      </c>
      <c r="F80">
        <v>285.6127230450511</v>
      </c>
      <c r="P80" s="14"/>
      <c r="V80"/>
    </row>
    <row r="81" spans="1:22" x14ac:dyDescent="0.2">
      <c r="A81" t="s">
        <v>71</v>
      </c>
      <c r="B81" t="s">
        <v>70</v>
      </c>
      <c r="C81" t="s">
        <v>49</v>
      </c>
      <c r="D81" s="14" t="s">
        <v>1</v>
      </c>
      <c r="E81" s="14" t="s">
        <v>165</v>
      </c>
      <c r="F81">
        <v>5.0391749085392803</v>
      </c>
      <c r="P81" s="14"/>
      <c r="V81"/>
    </row>
    <row r="82" spans="1:22" x14ac:dyDescent="0.2">
      <c r="A82" t="s">
        <v>71</v>
      </c>
      <c r="B82" t="s">
        <v>70</v>
      </c>
      <c r="C82" t="s">
        <v>141</v>
      </c>
      <c r="D82" s="14" t="s">
        <v>1</v>
      </c>
      <c r="E82" s="14" t="s">
        <v>165</v>
      </c>
      <c r="F82">
        <v>5.1425565136469231E-3</v>
      </c>
      <c r="V82"/>
    </row>
    <row r="83" spans="1:22" x14ac:dyDescent="0.2">
      <c r="A83" t="s">
        <v>71</v>
      </c>
      <c r="B83" t="s">
        <v>70</v>
      </c>
      <c r="C83" t="s">
        <v>153</v>
      </c>
      <c r="D83" s="14" t="s">
        <v>1</v>
      </c>
      <c r="E83" s="14" t="s">
        <v>166</v>
      </c>
      <c r="F83">
        <v>27.279</v>
      </c>
      <c r="V83"/>
    </row>
    <row r="84" spans="1:22" x14ac:dyDescent="0.2">
      <c r="A84" t="s">
        <v>71</v>
      </c>
      <c r="B84" t="s">
        <v>70</v>
      </c>
      <c r="C84" t="s">
        <v>49</v>
      </c>
      <c r="D84" s="14" t="s">
        <v>1</v>
      </c>
      <c r="E84" s="14" t="s">
        <v>166</v>
      </c>
      <c r="F84">
        <v>0.48129387091648823</v>
      </c>
      <c r="V84"/>
    </row>
    <row r="85" spans="1:22" x14ac:dyDescent="0.2">
      <c r="A85" t="s">
        <v>71</v>
      </c>
      <c r="B85" t="s">
        <v>70</v>
      </c>
      <c r="C85" t="s">
        <v>141</v>
      </c>
      <c r="D85" s="14" t="s">
        <v>1</v>
      </c>
      <c r="E85" s="14" t="s">
        <v>166</v>
      </c>
      <c r="F85">
        <v>4.9116789332259714E-4</v>
      </c>
      <c r="P85" s="14"/>
      <c r="V85"/>
    </row>
    <row r="86" spans="1:22" x14ac:dyDescent="0.2">
      <c r="A86" t="s">
        <v>71</v>
      </c>
      <c r="B86" t="s">
        <v>70</v>
      </c>
      <c r="C86" t="s">
        <v>153</v>
      </c>
      <c r="D86" s="14" t="s">
        <v>1</v>
      </c>
      <c r="E86" s="14" t="s">
        <v>167</v>
      </c>
      <c r="F86">
        <v>1293.6828349212883</v>
      </c>
      <c r="P86" s="14"/>
      <c r="V86"/>
    </row>
    <row r="87" spans="1:22" x14ac:dyDescent="0.2">
      <c r="A87" t="s">
        <v>71</v>
      </c>
      <c r="B87" t="s">
        <v>70</v>
      </c>
      <c r="C87" t="s">
        <v>49</v>
      </c>
      <c r="D87" s="14" t="s">
        <v>1</v>
      </c>
      <c r="E87" s="14" t="s">
        <v>167</v>
      </c>
      <c r="F87">
        <v>22.824942721637854</v>
      </c>
      <c r="P87" s="14"/>
      <c r="V87"/>
    </row>
    <row r="88" spans="1:22" x14ac:dyDescent="0.2">
      <c r="A88" t="s">
        <v>71</v>
      </c>
      <c r="B88" t="s">
        <v>70</v>
      </c>
      <c r="C88" t="s">
        <v>141</v>
      </c>
      <c r="D88" s="14" t="s">
        <v>1</v>
      </c>
      <c r="E88" s="14" t="s">
        <v>167</v>
      </c>
      <c r="F88">
        <v>2.3293209794498893E-2</v>
      </c>
      <c r="P88" s="14"/>
      <c r="V88"/>
    </row>
    <row r="89" spans="1:22" x14ac:dyDescent="0.2">
      <c r="A89" t="s">
        <v>71</v>
      </c>
      <c r="B89" t="s">
        <v>70</v>
      </c>
      <c r="C89" t="s">
        <v>153</v>
      </c>
      <c r="D89" s="14" t="s">
        <v>1</v>
      </c>
      <c r="E89" s="14" t="s">
        <v>168</v>
      </c>
      <c r="F89">
        <v>2016.4523081630468</v>
      </c>
      <c r="P89" s="14"/>
      <c r="V89"/>
    </row>
    <row r="90" spans="1:22" x14ac:dyDescent="0.2">
      <c r="A90" t="s">
        <v>71</v>
      </c>
      <c r="B90" t="s">
        <v>70</v>
      </c>
      <c r="C90" t="s">
        <v>49</v>
      </c>
      <c r="D90" s="14" t="s">
        <v>1</v>
      </c>
      <c r="E90" s="14" t="s">
        <v>168</v>
      </c>
      <c r="F90">
        <v>35.57704195151382</v>
      </c>
      <c r="P90" s="14"/>
      <c r="V90"/>
    </row>
    <row r="91" spans="1:22" x14ac:dyDescent="0.2">
      <c r="A91" t="s">
        <v>71</v>
      </c>
      <c r="B91" t="s">
        <v>70</v>
      </c>
      <c r="C91" t="s">
        <v>141</v>
      </c>
      <c r="D91" s="14" t="s">
        <v>1</v>
      </c>
      <c r="E91" s="14" t="s">
        <v>168</v>
      </c>
      <c r="F91">
        <v>3.6306925616703012E-2</v>
      </c>
      <c r="P91" s="14"/>
      <c r="V91"/>
    </row>
    <row r="92" spans="1:22" x14ac:dyDescent="0.2">
      <c r="A92" t="s">
        <v>72</v>
      </c>
      <c r="B92" t="s">
        <v>70</v>
      </c>
      <c r="C92" t="s">
        <v>153</v>
      </c>
      <c r="D92" s="14" t="s">
        <v>1</v>
      </c>
      <c r="E92" s="14" t="s">
        <v>85</v>
      </c>
      <c r="F92">
        <v>5462.1815511360765</v>
      </c>
      <c r="V92"/>
    </row>
    <row r="93" spans="1:22" x14ac:dyDescent="0.2">
      <c r="A93" t="s">
        <v>72</v>
      </c>
      <c r="B93" t="s">
        <v>70</v>
      </c>
      <c r="C93" t="s">
        <v>49</v>
      </c>
      <c r="D93" s="14" t="s">
        <v>1</v>
      </c>
      <c r="E93" s="14" t="s">
        <v>85</v>
      </c>
      <c r="F93">
        <v>96.371365520870313</v>
      </c>
      <c r="V93"/>
    </row>
    <row r="94" spans="1:22" x14ac:dyDescent="0.2">
      <c r="A94" t="s">
        <v>72</v>
      </c>
      <c r="B94" t="s">
        <v>70</v>
      </c>
      <c r="C94" t="s">
        <v>141</v>
      </c>
      <c r="D94" s="14" t="s">
        <v>1</v>
      </c>
      <c r="E94" s="14" t="s">
        <v>85</v>
      </c>
      <c r="F94">
        <v>9.8348480642471259E-2</v>
      </c>
      <c r="V94"/>
    </row>
    <row r="95" spans="1:22" x14ac:dyDescent="0.2">
      <c r="A95" t="s">
        <v>72</v>
      </c>
      <c r="B95" t="s">
        <v>70</v>
      </c>
      <c r="C95" t="s">
        <v>153</v>
      </c>
      <c r="D95" s="14" t="s">
        <v>1</v>
      </c>
      <c r="E95" s="14" t="s">
        <v>156</v>
      </c>
      <c r="F95">
        <v>3849.4519453942776</v>
      </c>
      <c r="V95"/>
    </row>
    <row r="96" spans="1:22" x14ac:dyDescent="0.2">
      <c r="A96" t="s">
        <v>72</v>
      </c>
      <c r="B96" t="s">
        <v>70</v>
      </c>
      <c r="C96" t="s">
        <v>49</v>
      </c>
      <c r="D96" s="14" t="s">
        <v>1</v>
      </c>
      <c r="E96" s="14" t="s">
        <v>156</v>
      </c>
      <c r="F96">
        <v>67.917357949074358</v>
      </c>
      <c r="V96"/>
    </row>
    <row r="97" spans="1:22" x14ac:dyDescent="0.2">
      <c r="A97" t="s">
        <v>72</v>
      </c>
      <c r="B97" t="s">
        <v>70</v>
      </c>
      <c r="C97" t="s">
        <v>141</v>
      </c>
      <c r="D97" s="14" t="s">
        <v>1</v>
      </c>
      <c r="E97" s="14" t="s">
        <v>156</v>
      </c>
      <c r="F97">
        <v>6.9310722351474396E-2</v>
      </c>
      <c r="V97"/>
    </row>
    <row r="98" spans="1:22" x14ac:dyDescent="0.2">
      <c r="A98" t="s">
        <v>72</v>
      </c>
      <c r="B98" t="s">
        <v>70</v>
      </c>
      <c r="C98" t="s">
        <v>153</v>
      </c>
      <c r="D98" s="14" t="s">
        <v>1</v>
      </c>
      <c r="E98" s="14" t="s">
        <v>80</v>
      </c>
      <c r="F98">
        <v>9311.6335298418999</v>
      </c>
      <c r="V98"/>
    </row>
    <row r="99" spans="1:22" x14ac:dyDescent="0.2">
      <c r="A99" t="s">
        <v>72</v>
      </c>
      <c r="B99" t="s">
        <v>70</v>
      </c>
      <c r="C99" t="s">
        <v>49</v>
      </c>
      <c r="D99" s="14" t="s">
        <v>1</v>
      </c>
      <c r="E99" s="14" t="s">
        <v>80</v>
      </c>
      <c r="F99">
        <v>164.28872394468635</v>
      </c>
      <c r="V99"/>
    </row>
    <row r="100" spans="1:22" x14ac:dyDescent="0.2">
      <c r="A100" t="s">
        <v>72</v>
      </c>
      <c r="B100" t="s">
        <v>70</v>
      </c>
      <c r="C100" t="s">
        <v>141</v>
      </c>
      <c r="D100" s="14" t="s">
        <v>1</v>
      </c>
      <c r="E100" s="14" t="s">
        <v>80</v>
      </c>
      <c r="F100">
        <v>0.1676592031317341</v>
      </c>
      <c r="V100"/>
    </row>
    <row r="101" spans="1:22" x14ac:dyDescent="0.2">
      <c r="A101" t="s">
        <v>72</v>
      </c>
      <c r="B101" t="s">
        <v>70</v>
      </c>
      <c r="C101" t="s">
        <v>153</v>
      </c>
      <c r="D101" s="14" t="s">
        <v>1</v>
      </c>
      <c r="E101" s="14" t="s">
        <v>157</v>
      </c>
      <c r="F101">
        <v>3634.4093109999999</v>
      </c>
      <c r="V101"/>
    </row>
    <row r="102" spans="1:22" x14ac:dyDescent="0.2">
      <c r="A102" t="s">
        <v>72</v>
      </c>
      <c r="B102" t="s">
        <v>70</v>
      </c>
      <c r="C102" t="s">
        <v>49</v>
      </c>
      <c r="D102" s="14" t="s">
        <v>1</v>
      </c>
      <c r="E102" s="14" t="s">
        <v>157</v>
      </c>
      <c r="F102">
        <v>64.123278406215832</v>
      </c>
      <c r="V102"/>
    </row>
    <row r="103" spans="1:22" x14ac:dyDescent="0.2">
      <c r="A103" t="s">
        <v>72</v>
      </c>
      <c r="B103" t="s">
        <v>70</v>
      </c>
      <c r="C103" t="s">
        <v>141</v>
      </c>
      <c r="D103" s="14" t="s">
        <v>1</v>
      </c>
      <c r="E103" s="14" t="s">
        <v>157</v>
      </c>
      <c r="F103">
        <v>6.5438805004987444E-2</v>
      </c>
      <c r="V103"/>
    </row>
    <row r="104" spans="1:22" x14ac:dyDescent="0.2">
      <c r="A104" t="s">
        <v>72</v>
      </c>
      <c r="B104" t="s">
        <v>70</v>
      </c>
      <c r="C104" t="s">
        <v>153</v>
      </c>
      <c r="D104" s="14" t="s">
        <v>1</v>
      </c>
      <c r="E104" s="14" t="s">
        <v>158</v>
      </c>
      <c r="F104">
        <v>150</v>
      </c>
      <c r="V104"/>
    </row>
    <row r="105" spans="1:22" x14ac:dyDescent="0.2">
      <c r="A105" t="s">
        <v>72</v>
      </c>
      <c r="B105" t="s">
        <v>70</v>
      </c>
      <c r="C105" t="s">
        <v>49</v>
      </c>
      <c r="D105" s="14" t="s">
        <v>1</v>
      </c>
      <c r="E105" s="14" t="s">
        <v>158</v>
      </c>
      <c r="F105">
        <v>2.6465075661690207</v>
      </c>
      <c r="V105"/>
    </row>
    <row r="106" spans="1:22" x14ac:dyDescent="0.2">
      <c r="A106" t="s">
        <v>72</v>
      </c>
      <c r="B106" t="s">
        <v>70</v>
      </c>
      <c r="C106" t="s">
        <v>141</v>
      </c>
      <c r="D106" s="14" t="s">
        <v>1</v>
      </c>
      <c r="E106" s="14" t="s">
        <v>158</v>
      </c>
      <c r="F106">
        <v>2.7008022105690088E-3</v>
      </c>
      <c r="V106"/>
    </row>
    <row r="107" spans="1:22" x14ac:dyDescent="0.2">
      <c r="A107" t="s">
        <v>72</v>
      </c>
      <c r="B107" t="s">
        <v>70</v>
      </c>
      <c r="C107" t="s">
        <v>153</v>
      </c>
      <c r="D107" s="14" t="s">
        <v>1</v>
      </c>
      <c r="E107" s="14" t="s">
        <v>161</v>
      </c>
      <c r="F107">
        <v>50.050491000000001</v>
      </c>
      <c r="V107"/>
    </row>
    <row r="108" spans="1:22" x14ac:dyDescent="0.2">
      <c r="A108" t="s">
        <v>72</v>
      </c>
      <c r="B108" t="s">
        <v>70</v>
      </c>
      <c r="C108" t="s">
        <v>49</v>
      </c>
      <c r="D108" s="14" t="s">
        <v>1</v>
      </c>
      <c r="E108" s="14" t="s">
        <v>161</v>
      </c>
      <c r="F108">
        <v>0.88306001998716965</v>
      </c>
      <c r="V108"/>
    </row>
    <row r="109" spans="1:22" x14ac:dyDescent="0.2">
      <c r="A109" t="s">
        <v>72</v>
      </c>
      <c r="B109" t="s">
        <v>70</v>
      </c>
      <c r="C109" t="s">
        <v>141</v>
      </c>
      <c r="D109" s="14" t="s">
        <v>1</v>
      </c>
      <c r="E109" s="14" t="s">
        <v>161</v>
      </c>
      <c r="F109">
        <v>9.0117651177479274E-4</v>
      </c>
      <c r="V109"/>
    </row>
    <row r="110" spans="1:22" x14ac:dyDescent="0.2">
      <c r="A110" t="s">
        <v>72</v>
      </c>
      <c r="B110" t="s">
        <v>70</v>
      </c>
      <c r="C110" t="s">
        <v>153</v>
      </c>
      <c r="D110" s="14" t="s">
        <v>1</v>
      </c>
      <c r="E110" s="14" t="s">
        <v>160</v>
      </c>
      <c r="F110">
        <v>19.939588001380219</v>
      </c>
      <c r="V110"/>
    </row>
    <row r="111" spans="1:22" x14ac:dyDescent="0.2">
      <c r="A111" t="s">
        <v>72</v>
      </c>
      <c r="B111" t="s">
        <v>70</v>
      </c>
      <c r="C111" t="s">
        <v>49</v>
      </c>
      <c r="D111" s="14" t="s">
        <v>1</v>
      </c>
      <c r="E111" s="14" t="s">
        <v>160</v>
      </c>
      <c r="F111">
        <v>0.3518018036520516</v>
      </c>
      <c r="V111"/>
    </row>
    <row r="112" spans="1:22" x14ac:dyDescent="0.2">
      <c r="A112" t="s">
        <v>72</v>
      </c>
      <c r="B112" t="s">
        <v>70</v>
      </c>
      <c r="C112" t="s">
        <v>141</v>
      </c>
      <c r="D112" s="14" t="s">
        <v>1</v>
      </c>
      <c r="E112" s="14" t="s">
        <v>160</v>
      </c>
      <c r="F112">
        <v>3.5901922450598533E-4</v>
      </c>
      <c r="V112"/>
    </row>
    <row r="113" spans="1:22" x14ac:dyDescent="0.2">
      <c r="A113" t="s">
        <v>72</v>
      </c>
      <c r="B113" t="s">
        <v>70</v>
      </c>
      <c r="C113" t="s">
        <v>153</v>
      </c>
      <c r="D113" s="14" t="s">
        <v>1</v>
      </c>
      <c r="E113" s="14" t="s">
        <v>159</v>
      </c>
      <c r="F113">
        <v>53.172378999999999</v>
      </c>
      <c r="V113"/>
    </row>
    <row r="114" spans="1:22" x14ac:dyDescent="0.2">
      <c r="A114" t="s">
        <v>72</v>
      </c>
      <c r="B114" t="s">
        <v>70</v>
      </c>
      <c r="C114" t="s">
        <v>49</v>
      </c>
      <c r="D114" s="14" t="s">
        <v>1</v>
      </c>
      <c r="E114" s="14" t="s">
        <v>159</v>
      </c>
      <c r="F114">
        <v>0.9381406782194972</v>
      </c>
      <c r="V114"/>
    </row>
    <row r="115" spans="1:22" x14ac:dyDescent="0.2">
      <c r="A115" t="s">
        <v>72</v>
      </c>
      <c r="B115" t="s">
        <v>70</v>
      </c>
      <c r="C115" t="s">
        <v>141</v>
      </c>
      <c r="D115" s="14" t="s">
        <v>1</v>
      </c>
      <c r="E115" s="14" t="s">
        <v>159</v>
      </c>
      <c r="F115">
        <v>9.5738720483495854E-4</v>
      </c>
      <c r="V115"/>
    </row>
    <row r="116" spans="1:22" x14ac:dyDescent="0.2">
      <c r="A116" t="s">
        <v>72</v>
      </c>
      <c r="B116" t="s">
        <v>70</v>
      </c>
      <c r="C116" t="s">
        <v>153</v>
      </c>
      <c r="D116" s="14" t="s">
        <v>1</v>
      </c>
      <c r="E116" s="14" t="s">
        <v>162</v>
      </c>
      <c r="F116">
        <v>3.1999999572872184</v>
      </c>
      <c r="V116"/>
    </row>
    <row r="117" spans="1:22" x14ac:dyDescent="0.2">
      <c r="A117" t="s">
        <v>72</v>
      </c>
      <c r="B117" t="s">
        <v>70</v>
      </c>
      <c r="C117" t="s">
        <v>49</v>
      </c>
      <c r="D117" s="14" t="s">
        <v>1</v>
      </c>
      <c r="E117" s="14" t="s">
        <v>162</v>
      </c>
      <c r="F117">
        <v>5.6458827022652258E-2</v>
      </c>
      <c r="V117"/>
    </row>
    <row r="118" spans="1:22" x14ac:dyDescent="0.2">
      <c r="A118" t="s">
        <v>72</v>
      </c>
      <c r="B118" t="s">
        <v>70</v>
      </c>
      <c r="C118" t="s">
        <v>141</v>
      </c>
      <c r="D118" s="14" t="s">
        <v>1</v>
      </c>
      <c r="E118" s="14" t="s">
        <v>162</v>
      </c>
      <c r="F118">
        <v>5.7617112549479543E-5</v>
      </c>
      <c r="V118"/>
    </row>
    <row r="119" spans="1:22" x14ac:dyDescent="0.2">
      <c r="A119" t="s">
        <v>72</v>
      </c>
      <c r="B119" t="s">
        <v>70</v>
      </c>
      <c r="C119" t="s">
        <v>153</v>
      </c>
      <c r="D119" s="14" t="s">
        <v>1</v>
      </c>
      <c r="E119" s="14" t="s">
        <v>163</v>
      </c>
      <c r="F119">
        <v>3910.7717797607183</v>
      </c>
      <c r="V119"/>
    </row>
    <row r="120" spans="1:22" x14ac:dyDescent="0.2">
      <c r="A120" t="s">
        <v>72</v>
      </c>
      <c r="B120" t="s">
        <v>70</v>
      </c>
      <c r="C120" t="s">
        <v>49</v>
      </c>
      <c r="D120" s="14" t="s">
        <v>1</v>
      </c>
      <c r="E120" s="14" t="s">
        <v>163</v>
      </c>
      <c r="F120">
        <v>68.999247597297654</v>
      </c>
      <c r="V120"/>
    </row>
    <row r="121" spans="1:22" x14ac:dyDescent="0.2">
      <c r="A121" t="s">
        <v>72</v>
      </c>
      <c r="B121" t="s">
        <v>70</v>
      </c>
      <c r="C121" t="s">
        <v>141</v>
      </c>
      <c r="D121" s="14" t="s">
        <v>1</v>
      </c>
      <c r="E121" s="14" t="s">
        <v>163</v>
      </c>
      <c r="F121">
        <v>7.0414807124507206E-2</v>
      </c>
      <c r="V121"/>
    </row>
    <row r="122" spans="1:22" x14ac:dyDescent="0.2">
      <c r="A122" t="s">
        <v>72</v>
      </c>
      <c r="B122" t="s">
        <v>70</v>
      </c>
      <c r="C122" t="s">
        <v>153</v>
      </c>
      <c r="D122" s="14" t="s">
        <v>1</v>
      </c>
      <c r="E122" s="14" t="s">
        <v>164</v>
      </c>
      <c r="F122">
        <v>1630.8705852814019</v>
      </c>
      <c r="V122"/>
    </row>
    <row r="123" spans="1:22" x14ac:dyDescent="0.2">
      <c r="A123" t="s">
        <v>72</v>
      </c>
      <c r="B123" t="s">
        <v>70</v>
      </c>
      <c r="C123" t="s">
        <v>49</v>
      </c>
      <c r="D123" s="14" t="s">
        <v>1</v>
      </c>
      <c r="E123" s="14" t="s">
        <v>164</v>
      </c>
      <c r="F123">
        <v>28.774075685534626</v>
      </c>
      <c r="V123"/>
    </row>
    <row r="124" spans="1:22" x14ac:dyDescent="0.2">
      <c r="A124" t="s">
        <v>72</v>
      </c>
      <c r="B124" t="s">
        <v>70</v>
      </c>
      <c r="C124" t="s">
        <v>141</v>
      </c>
      <c r="D124" s="14" t="s">
        <v>1</v>
      </c>
      <c r="E124" s="14" t="s">
        <v>164</v>
      </c>
      <c r="F124">
        <v>2.9364392512036375E-2</v>
      </c>
      <c r="V124"/>
    </row>
    <row r="125" spans="1:22" x14ac:dyDescent="0.2">
      <c r="A125" t="s">
        <v>72</v>
      </c>
      <c r="B125" t="s">
        <v>70</v>
      </c>
      <c r="C125" t="s">
        <v>153</v>
      </c>
      <c r="D125" s="14" t="s">
        <v>1</v>
      </c>
      <c r="E125" s="14" t="s">
        <v>165</v>
      </c>
      <c r="F125">
        <v>285.6127230450511</v>
      </c>
      <c r="V125"/>
    </row>
    <row r="126" spans="1:22" x14ac:dyDescent="0.2">
      <c r="A126" t="s">
        <v>72</v>
      </c>
      <c r="B126" t="s">
        <v>70</v>
      </c>
      <c r="C126" t="s">
        <v>49</v>
      </c>
      <c r="D126" s="14" t="s">
        <v>1</v>
      </c>
      <c r="E126" s="14" t="s">
        <v>165</v>
      </c>
      <c r="F126">
        <v>5.0391749085392803</v>
      </c>
      <c r="V126"/>
    </row>
    <row r="127" spans="1:22" x14ac:dyDescent="0.2">
      <c r="A127" t="s">
        <v>72</v>
      </c>
      <c r="B127" t="s">
        <v>70</v>
      </c>
      <c r="C127" t="s">
        <v>141</v>
      </c>
      <c r="D127" s="14" t="s">
        <v>1</v>
      </c>
      <c r="E127" s="14" t="s">
        <v>165</v>
      </c>
      <c r="F127">
        <v>5.1425565136469231E-3</v>
      </c>
      <c r="V127"/>
    </row>
    <row r="128" spans="1:22" x14ac:dyDescent="0.2">
      <c r="A128" t="s">
        <v>72</v>
      </c>
      <c r="B128" t="s">
        <v>70</v>
      </c>
      <c r="C128" t="s">
        <v>153</v>
      </c>
      <c r="D128" s="14" t="s">
        <v>1</v>
      </c>
      <c r="E128" s="14" t="s">
        <v>166</v>
      </c>
      <c r="F128">
        <v>27.279</v>
      </c>
      <c r="V128"/>
    </row>
    <row r="129" spans="1:22" x14ac:dyDescent="0.2">
      <c r="A129" t="s">
        <v>72</v>
      </c>
      <c r="B129" t="s">
        <v>70</v>
      </c>
      <c r="C129" t="s">
        <v>49</v>
      </c>
      <c r="D129" s="14" t="s">
        <v>1</v>
      </c>
      <c r="E129" s="14" t="s">
        <v>166</v>
      </c>
      <c r="F129">
        <v>0.48129387091648823</v>
      </c>
      <c r="V129"/>
    </row>
    <row r="130" spans="1:22" x14ac:dyDescent="0.2">
      <c r="A130" t="s">
        <v>72</v>
      </c>
      <c r="B130" t="s">
        <v>70</v>
      </c>
      <c r="C130" t="s">
        <v>141</v>
      </c>
      <c r="D130" s="14" t="s">
        <v>1</v>
      </c>
      <c r="E130" s="14" t="s">
        <v>166</v>
      </c>
      <c r="F130">
        <v>4.9116789332259714E-4</v>
      </c>
      <c r="V130"/>
    </row>
    <row r="131" spans="1:22" x14ac:dyDescent="0.2">
      <c r="A131" t="s">
        <v>72</v>
      </c>
      <c r="B131" t="s">
        <v>70</v>
      </c>
      <c r="C131" t="s">
        <v>153</v>
      </c>
      <c r="D131" s="14" t="s">
        <v>1</v>
      </c>
      <c r="E131" s="14" t="s">
        <v>167</v>
      </c>
      <c r="F131">
        <v>1943.7623056210577</v>
      </c>
      <c r="V131"/>
    </row>
    <row r="132" spans="1:22" x14ac:dyDescent="0.2">
      <c r="A132" t="s">
        <v>72</v>
      </c>
      <c r="B132" t="s">
        <v>70</v>
      </c>
      <c r="C132" t="s">
        <v>49</v>
      </c>
      <c r="D132" s="14" t="s">
        <v>1</v>
      </c>
      <c r="E132" s="14" t="s">
        <v>167</v>
      </c>
      <c r="F132">
        <v>34.294544254313223</v>
      </c>
      <c r="V132"/>
    </row>
    <row r="133" spans="1:22" x14ac:dyDescent="0.2">
      <c r="A133" t="s">
        <v>72</v>
      </c>
      <c r="B133" t="s">
        <v>70</v>
      </c>
      <c r="C133" t="s">
        <v>141</v>
      </c>
      <c r="D133" s="14" t="s">
        <v>1</v>
      </c>
      <c r="E133" s="14" t="s">
        <v>167</v>
      </c>
      <c r="F133">
        <v>3.4998116914493949E-2</v>
      </c>
      <c r="V133"/>
    </row>
    <row r="134" spans="1:22" x14ac:dyDescent="0.2">
      <c r="A134" t="s">
        <v>72</v>
      </c>
      <c r="B134" t="s">
        <v>70</v>
      </c>
      <c r="C134" t="s">
        <v>153</v>
      </c>
      <c r="D134" s="14" t="s">
        <v>1</v>
      </c>
      <c r="E134" s="14" t="s">
        <v>168</v>
      </c>
      <c r="F134">
        <v>3457.0994520485401</v>
      </c>
      <c r="V134"/>
    </row>
    <row r="135" spans="1:22" x14ac:dyDescent="0.2">
      <c r="A135" t="s">
        <v>72</v>
      </c>
      <c r="B135" t="s">
        <v>70</v>
      </c>
      <c r="C135" t="s">
        <v>49</v>
      </c>
      <c r="D135" s="14" t="s">
        <v>1</v>
      </c>
      <c r="E135" s="14" t="s">
        <v>168</v>
      </c>
      <c r="F135">
        <v>60.994932406931184</v>
      </c>
      <c r="V135"/>
    </row>
    <row r="136" spans="1:22" x14ac:dyDescent="0.2">
      <c r="A136" t="s">
        <v>72</v>
      </c>
      <c r="B136" t="s">
        <v>70</v>
      </c>
      <c r="C136" t="s">
        <v>141</v>
      </c>
      <c r="D136" s="14" t="s">
        <v>1</v>
      </c>
      <c r="E136" s="14" t="s">
        <v>168</v>
      </c>
      <c r="F136">
        <v>6.224627918271608E-2</v>
      </c>
      <c r="V136"/>
    </row>
    <row r="137" spans="1:22" x14ac:dyDescent="0.2">
      <c r="A137" t="s">
        <v>70</v>
      </c>
      <c r="B137" t="s">
        <v>152</v>
      </c>
      <c r="C137" t="s">
        <v>153</v>
      </c>
      <c r="D137" s="14" t="s">
        <v>1</v>
      </c>
      <c r="E137" s="14" t="s">
        <v>85</v>
      </c>
      <c r="F137">
        <v>4400.2109976969659</v>
      </c>
      <c r="V137"/>
    </row>
    <row r="138" spans="1:22" x14ac:dyDescent="0.2">
      <c r="A138" t="s">
        <v>70</v>
      </c>
      <c r="B138" t="s">
        <v>152</v>
      </c>
      <c r="C138" t="s">
        <v>49</v>
      </c>
      <c r="D138" s="14" t="s">
        <v>1</v>
      </c>
      <c r="E138" s="14" t="s">
        <v>85</v>
      </c>
      <c r="F138">
        <v>77.634611608402338</v>
      </c>
      <c r="V138"/>
    </row>
    <row r="139" spans="1:22" x14ac:dyDescent="0.2">
      <c r="A139" t="s">
        <v>70</v>
      </c>
      <c r="B139" t="s">
        <v>152</v>
      </c>
      <c r="C139" t="s">
        <v>141</v>
      </c>
      <c r="D139" s="14" t="s">
        <v>1</v>
      </c>
      <c r="E139" s="14" t="s">
        <v>85</v>
      </c>
      <c r="F139">
        <v>7.9227330560229348E-2</v>
      </c>
      <c r="V139"/>
    </row>
    <row r="140" spans="1:22" x14ac:dyDescent="0.2">
      <c r="A140" t="s">
        <v>70</v>
      </c>
      <c r="B140" t="s">
        <v>152</v>
      </c>
      <c r="C140" t="s">
        <v>153</v>
      </c>
      <c r="D140" s="14" t="s">
        <v>1</v>
      </c>
      <c r="E140" s="14" t="s">
        <v>156</v>
      </c>
      <c r="F140">
        <v>2820.6960025429726</v>
      </c>
      <c r="V140"/>
    </row>
    <row r="141" spans="1:22" x14ac:dyDescent="0.2">
      <c r="A141" t="s">
        <v>70</v>
      </c>
      <c r="B141" t="s">
        <v>152</v>
      </c>
      <c r="C141" t="s">
        <v>49</v>
      </c>
      <c r="D141" s="14" t="s">
        <v>1</v>
      </c>
      <c r="E141" s="14" t="s">
        <v>156</v>
      </c>
      <c r="F141">
        <v>49.766622309572995</v>
      </c>
      <c r="V141"/>
    </row>
    <row r="142" spans="1:22" x14ac:dyDescent="0.2">
      <c r="A142" t="s">
        <v>70</v>
      </c>
      <c r="B142" t="s">
        <v>152</v>
      </c>
      <c r="C142" t="s">
        <v>141</v>
      </c>
      <c r="D142" s="14" t="s">
        <v>1</v>
      </c>
      <c r="E142" s="14" t="s">
        <v>156</v>
      </c>
      <c r="F142">
        <v>5.0787613407010213E-2</v>
      </c>
      <c r="V142"/>
    </row>
    <row r="143" spans="1:22" x14ac:dyDescent="0.2">
      <c r="A143" t="s">
        <v>70</v>
      </c>
      <c r="B143" t="s">
        <v>152</v>
      </c>
      <c r="C143" t="s">
        <v>153</v>
      </c>
      <c r="D143" s="14" t="s">
        <v>1</v>
      </c>
      <c r="E143" s="14" t="s">
        <v>80</v>
      </c>
      <c r="F143">
        <v>7220.9070138335228</v>
      </c>
      <c r="V143"/>
    </row>
    <row r="144" spans="1:22" x14ac:dyDescent="0.2">
      <c r="A144" t="s">
        <v>70</v>
      </c>
      <c r="B144" t="s">
        <v>152</v>
      </c>
      <c r="C144" t="s">
        <v>49</v>
      </c>
      <c r="D144" s="14" t="s">
        <v>1</v>
      </c>
      <c r="E144" s="14" t="s">
        <v>80</v>
      </c>
      <c r="F144">
        <v>127.40123349335045</v>
      </c>
      <c r="V144"/>
    </row>
    <row r="145" spans="1:22" x14ac:dyDescent="0.2">
      <c r="A145" t="s">
        <v>70</v>
      </c>
      <c r="B145" t="s">
        <v>152</v>
      </c>
      <c r="C145" t="s">
        <v>141</v>
      </c>
      <c r="D145" s="14" t="s">
        <v>1</v>
      </c>
      <c r="E145" s="14" t="s">
        <v>80</v>
      </c>
      <c r="F145">
        <v>0.13001494455784268</v>
      </c>
      <c r="V145"/>
    </row>
    <row r="146" spans="1:22" x14ac:dyDescent="0.2">
      <c r="A146" t="s">
        <v>70</v>
      </c>
      <c r="B146" t="s">
        <v>152</v>
      </c>
      <c r="C146" t="s">
        <v>153</v>
      </c>
      <c r="D146" s="14" t="s">
        <v>1</v>
      </c>
      <c r="E146" s="14" t="s">
        <v>157</v>
      </c>
      <c r="F146">
        <v>3634.4093109999999</v>
      </c>
      <c r="V146"/>
    </row>
    <row r="147" spans="1:22" x14ac:dyDescent="0.2">
      <c r="A147" t="s">
        <v>70</v>
      </c>
      <c r="B147" t="s">
        <v>152</v>
      </c>
      <c r="C147" t="s">
        <v>49</v>
      </c>
      <c r="D147" s="14" t="s">
        <v>1</v>
      </c>
      <c r="E147" s="14" t="s">
        <v>157</v>
      </c>
      <c r="F147">
        <v>64.123278406215832</v>
      </c>
      <c r="V147"/>
    </row>
    <row r="148" spans="1:22" x14ac:dyDescent="0.2">
      <c r="A148" t="s">
        <v>70</v>
      </c>
      <c r="B148" t="s">
        <v>152</v>
      </c>
      <c r="C148" t="s">
        <v>141</v>
      </c>
      <c r="D148" s="14" t="s">
        <v>1</v>
      </c>
      <c r="E148" s="14" t="s">
        <v>157</v>
      </c>
      <c r="F148">
        <v>6.5438805004987444E-2</v>
      </c>
      <c r="V148"/>
    </row>
    <row r="149" spans="1:22" x14ac:dyDescent="0.2">
      <c r="A149" t="s">
        <v>70</v>
      </c>
      <c r="B149" t="s">
        <v>152</v>
      </c>
      <c r="C149" t="s">
        <v>153</v>
      </c>
      <c r="D149" s="14" t="s">
        <v>1</v>
      </c>
      <c r="E149" s="14" t="s">
        <v>158</v>
      </c>
      <c r="F149">
        <v>600</v>
      </c>
      <c r="V149"/>
    </row>
    <row r="150" spans="1:22" x14ac:dyDescent="0.2">
      <c r="A150" t="s">
        <v>70</v>
      </c>
      <c r="B150" t="s">
        <v>152</v>
      </c>
      <c r="C150" t="s">
        <v>49</v>
      </c>
      <c r="D150" s="14" t="s">
        <v>1</v>
      </c>
      <c r="E150" s="14" t="s">
        <v>158</v>
      </c>
      <c r="F150">
        <v>10.586030264676083</v>
      </c>
      <c r="V150"/>
    </row>
    <row r="151" spans="1:22" x14ac:dyDescent="0.2">
      <c r="A151" t="s">
        <v>70</v>
      </c>
      <c r="B151" t="s">
        <v>152</v>
      </c>
      <c r="C151" t="s">
        <v>141</v>
      </c>
      <c r="D151" s="14" t="s">
        <v>1</v>
      </c>
      <c r="E151" s="14" t="s">
        <v>158</v>
      </c>
      <c r="F151">
        <v>1.0803208842276035E-2</v>
      </c>
      <c r="V151"/>
    </row>
    <row r="152" spans="1:22" x14ac:dyDescent="0.2">
      <c r="A152" t="s">
        <v>70</v>
      </c>
      <c r="B152" t="s">
        <v>152</v>
      </c>
      <c r="C152" t="s">
        <v>153</v>
      </c>
      <c r="D152" s="14" t="s">
        <v>1</v>
      </c>
      <c r="E152" s="14" t="s">
        <v>161</v>
      </c>
      <c r="F152">
        <v>50.050491000000001</v>
      </c>
      <c r="V152"/>
    </row>
    <row r="153" spans="1:22" x14ac:dyDescent="0.2">
      <c r="A153" t="s">
        <v>70</v>
      </c>
      <c r="B153" t="s">
        <v>152</v>
      </c>
      <c r="C153" t="s">
        <v>49</v>
      </c>
      <c r="D153" s="14" t="s">
        <v>1</v>
      </c>
      <c r="E153" s="14" t="s">
        <v>161</v>
      </c>
      <c r="F153">
        <v>0.88306001998716965</v>
      </c>
      <c r="V153"/>
    </row>
    <row r="154" spans="1:22" x14ac:dyDescent="0.2">
      <c r="A154" t="s">
        <v>70</v>
      </c>
      <c r="B154" t="s">
        <v>152</v>
      </c>
      <c r="C154" t="s">
        <v>141</v>
      </c>
      <c r="D154" s="14" t="s">
        <v>1</v>
      </c>
      <c r="E154" s="14" t="s">
        <v>161</v>
      </c>
      <c r="F154">
        <v>9.0117651177479274E-4</v>
      </c>
      <c r="V154"/>
    </row>
    <row r="155" spans="1:22" x14ac:dyDescent="0.2">
      <c r="A155" t="s">
        <v>70</v>
      </c>
      <c r="B155" t="s">
        <v>152</v>
      </c>
      <c r="C155" t="s">
        <v>153</v>
      </c>
      <c r="D155" s="14" t="s">
        <v>1</v>
      </c>
      <c r="E155" s="14" t="s">
        <v>160</v>
      </c>
      <c r="F155">
        <v>19.939588001380219</v>
      </c>
      <c r="V155"/>
    </row>
    <row r="156" spans="1:22" x14ac:dyDescent="0.2">
      <c r="A156" t="s">
        <v>70</v>
      </c>
      <c r="B156" t="s">
        <v>152</v>
      </c>
      <c r="C156" t="s">
        <v>49</v>
      </c>
      <c r="D156" s="14" t="s">
        <v>1</v>
      </c>
      <c r="E156" s="14" t="s">
        <v>160</v>
      </c>
      <c r="F156">
        <v>0.3518018036520516</v>
      </c>
      <c r="V156"/>
    </row>
    <row r="157" spans="1:22" x14ac:dyDescent="0.2">
      <c r="A157" t="s">
        <v>70</v>
      </c>
      <c r="B157" t="s">
        <v>152</v>
      </c>
      <c r="C157" t="s">
        <v>141</v>
      </c>
      <c r="D157" s="14" t="s">
        <v>1</v>
      </c>
      <c r="E157" s="14" t="s">
        <v>160</v>
      </c>
      <c r="F157">
        <v>3.5901922450598533E-4</v>
      </c>
      <c r="V157"/>
    </row>
    <row r="158" spans="1:22" x14ac:dyDescent="0.2">
      <c r="A158" t="s">
        <v>70</v>
      </c>
      <c r="B158" t="s">
        <v>152</v>
      </c>
      <c r="C158" t="s">
        <v>153</v>
      </c>
      <c r="D158" s="14" t="s">
        <v>1</v>
      </c>
      <c r="E158" s="14" t="s">
        <v>159</v>
      </c>
      <c r="F158">
        <v>53.172378999999999</v>
      </c>
      <c r="V158"/>
    </row>
    <row r="159" spans="1:22" x14ac:dyDescent="0.2">
      <c r="A159" t="s">
        <v>70</v>
      </c>
      <c r="B159" t="s">
        <v>152</v>
      </c>
      <c r="C159" t="s">
        <v>49</v>
      </c>
      <c r="D159" s="14" t="s">
        <v>1</v>
      </c>
      <c r="E159" s="14" t="s">
        <v>159</v>
      </c>
      <c r="F159">
        <v>0.9381406782194972</v>
      </c>
      <c r="V159"/>
    </row>
    <row r="160" spans="1:22" x14ac:dyDescent="0.2">
      <c r="A160" t="s">
        <v>70</v>
      </c>
      <c r="B160" t="s">
        <v>152</v>
      </c>
      <c r="C160" t="s">
        <v>141</v>
      </c>
      <c r="D160" s="14" t="s">
        <v>1</v>
      </c>
      <c r="E160" s="14" t="s">
        <v>159</v>
      </c>
      <c r="F160">
        <v>9.5738720483495854E-4</v>
      </c>
      <c r="V160"/>
    </row>
    <row r="161" spans="1:22" x14ac:dyDescent="0.2">
      <c r="A161" t="s">
        <v>70</v>
      </c>
      <c r="B161" t="s">
        <v>152</v>
      </c>
      <c r="C161" t="s">
        <v>153</v>
      </c>
      <c r="D161" s="14" t="s">
        <v>1</v>
      </c>
      <c r="E161" s="14" t="s">
        <v>162</v>
      </c>
      <c r="F161">
        <v>3.1999999572872184</v>
      </c>
      <c r="V161"/>
    </row>
    <row r="162" spans="1:22" x14ac:dyDescent="0.2">
      <c r="A162" t="s">
        <v>70</v>
      </c>
      <c r="B162" t="s">
        <v>152</v>
      </c>
      <c r="C162" t="s">
        <v>49</v>
      </c>
      <c r="D162" s="14" t="s">
        <v>1</v>
      </c>
      <c r="E162" s="14" t="s">
        <v>162</v>
      </c>
      <c r="F162">
        <v>5.6458827022652258E-2</v>
      </c>
      <c r="V162"/>
    </row>
    <row r="163" spans="1:22" x14ac:dyDescent="0.2">
      <c r="A163" t="s">
        <v>70</v>
      </c>
      <c r="B163" t="s">
        <v>152</v>
      </c>
      <c r="C163" t="s">
        <v>141</v>
      </c>
      <c r="D163" s="14" t="s">
        <v>1</v>
      </c>
      <c r="E163" s="14" t="s">
        <v>162</v>
      </c>
      <c r="F163">
        <v>5.7617112549479543E-5</v>
      </c>
      <c r="V163"/>
    </row>
    <row r="164" spans="1:22" x14ac:dyDescent="0.2">
      <c r="A164" t="s">
        <v>70</v>
      </c>
      <c r="B164" t="s">
        <v>152</v>
      </c>
      <c r="C164" t="s">
        <v>153</v>
      </c>
      <c r="D164" s="14" t="s">
        <v>1</v>
      </c>
      <c r="E164" s="14" t="s">
        <v>163</v>
      </c>
      <c r="F164">
        <v>4360.7717748135328</v>
      </c>
      <c r="V164"/>
    </row>
    <row r="165" spans="1:22" x14ac:dyDescent="0.2">
      <c r="A165" t="s">
        <v>70</v>
      </c>
      <c r="B165" t="s">
        <v>152</v>
      </c>
      <c r="C165" t="s">
        <v>49</v>
      </c>
      <c r="D165" s="14" t="s">
        <v>1</v>
      </c>
      <c r="E165" s="14" t="s">
        <v>163</v>
      </c>
      <c r="F165">
        <v>76.938770049717277</v>
      </c>
      <c r="V165"/>
    </row>
    <row r="166" spans="1:22" x14ac:dyDescent="0.2">
      <c r="A166" t="s">
        <v>70</v>
      </c>
      <c r="B166" t="s">
        <v>152</v>
      </c>
      <c r="C166" t="s">
        <v>141</v>
      </c>
      <c r="D166" s="14" t="s">
        <v>1</v>
      </c>
      <c r="E166" s="14" t="s">
        <v>163</v>
      </c>
      <c r="F166">
        <v>7.8517213903069205E-2</v>
      </c>
      <c r="V166"/>
    </row>
    <row r="167" spans="1:22" x14ac:dyDescent="0.2">
      <c r="A167" t="s">
        <v>70</v>
      </c>
      <c r="B167" t="s">
        <v>152</v>
      </c>
      <c r="C167" t="s">
        <v>153</v>
      </c>
      <c r="D167" s="14" t="s">
        <v>1</v>
      </c>
      <c r="E167" s="14" t="s">
        <v>164</v>
      </c>
      <c r="F167">
        <v>985.11532074585557</v>
      </c>
      <c r="V167"/>
    </row>
    <row r="168" spans="1:22" x14ac:dyDescent="0.2">
      <c r="A168" t="s">
        <v>70</v>
      </c>
      <c r="B168" t="s">
        <v>152</v>
      </c>
      <c r="C168" t="s">
        <v>49</v>
      </c>
      <c r="D168" s="14" t="s">
        <v>1</v>
      </c>
      <c r="E168" s="14" t="s">
        <v>164</v>
      </c>
      <c r="F168">
        <v>17.380767714872491</v>
      </c>
      <c r="V168"/>
    </row>
    <row r="169" spans="1:22" x14ac:dyDescent="0.2">
      <c r="A169" t="s">
        <v>70</v>
      </c>
      <c r="B169" t="s">
        <v>152</v>
      </c>
      <c r="C169" t="s">
        <v>141</v>
      </c>
      <c r="D169" s="14" t="s">
        <v>1</v>
      </c>
      <c r="E169" s="14" t="s">
        <v>164</v>
      </c>
      <c r="F169">
        <v>1.7737344314468828E-2</v>
      </c>
      <c r="V169"/>
    </row>
    <row r="170" spans="1:22" x14ac:dyDescent="0.2">
      <c r="A170" t="s">
        <v>70</v>
      </c>
      <c r="B170" t="s">
        <v>152</v>
      </c>
      <c r="C170" t="s">
        <v>153</v>
      </c>
      <c r="D170" s="14" t="s">
        <v>1</v>
      </c>
      <c r="E170" s="14" t="s">
        <v>165</v>
      </c>
      <c r="F170">
        <v>411.94646119978279</v>
      </c>
      <c r="V170"/>
    </row>
    <row r="171" spans="1:22" x14ac:dyDescent="0.2">
      <c r="A171" t="s">
        <v>70</v>
      </c>
      <c r="B171" t="s">
        <v>152</v>
      </c>
      <c r="C171" t="s">
        <v>49</v>
      </c>
      <c r="D171" s="14" t="s">
        <v>1</v>
      </c>
      <c r="E171" s="14" t="s">
        <v>165</v>
      </c>
      <c r="F171">
        <v>7.2681294940994121</v>
      </c>
      <c r="V171"/>
    </row>
    <row r="172" spans="1:22" x14ac:dyDescent="0.2">
      <c r="A172" t="s">
        <v>70</v>
      </c>
      <c r="B172" t="s">
        <v>152</v>
      </c>
      <c r="C172" t="s">
        <v>141</v>
      </c>
      <c r="D172" s="14" t="s">
        <v>1</v>
      </c>
      <c r="E172" s="14" t="s">
        <v>165</v>
      </c>
      <c r="F172">
        <v>7.4172394393769991E-3</v>
      </c>
      <c r="V172"/>
    </row>
    <row r="173" spans="1:22" x14ac:dyDescent="0.2">
      <c r="A173" t="s">
        <v>70</v>
      </c>
      <c r="B173" t="s">
        <v>152</v>
      </c>
      <c r="C173" t="s">
        <v>153</v>
      </c>
      <c r="D173" s="14" t="s">
        <v>1</v>
      </c>
      <c r="E173" s="14" t="s">
        <v>166</v>
      </c>
      <c r="F173">
        <v>27.279</v>
      </c>
      <c r="V173"/>
    </row>
    <row r="174" spans="1:22" x14ac:dyDescent="0.2">
      <c r="A174" t="s">
        <v>70</v>
      </c>
      <c r="B174" t="s">
        <v>152</v>
      </c>
      <c r="C174" t="s">
        <v>49</v>
      </c>
      <c r="D174" s="14" t="s">
        <v>1</v>
      </c>
      <c r="E174" s="14" t="s">
        <v>166</v>
      </c>
      <c r="F174">
        <v>0.48129387091648823</v>
      </c>
      <c r="V174"/>
    </row>
    <row r="175" spans="1:22" x14ac:dyDescent="0.2">
      <c r="A175" t="s">
        <v>70</v>
      </c>
      <c r="B175" t="s">
        <v>152</v>
      </c>
      <c r="C175" t="s">
        <v>141</v>
      </c>
      <c r="D175" s="14" t="s">
        <v>1</v>
      </c>
      <c r="E175" s="14" t="s">
        <v>166</v>
      </c>
      <c r="F175">
        <v>4.9116789332259714E-4</v>
      </c>
      <c r="V175"/>
    </row>
    <row r="176" spans="1:22" x14ac:dyDescent="0.2">
      <c r="A176" t="s">
        <v>70</v>
      </c>
      <c r="B176" t="s">
        <v>152</v>
      </c>
      <c r="C176" t="s">
        <v>153</v>
      </c>
      <c r="D176" s="14" t="s">
        <v>1</v>
      </c>
      <c r="E176" s="14" t="s">
        <v>167</v>
      </c>
      <c r="F176">
        <v>1424.3407774138032</v>
      </c>
      <c r="V176"/>
    </row>
    <row r="177" spans="1:22" x14ac:dyDescent="0.2">
      <c r="A177" t="s">
        <v>70</v>
      </c>
      <c r="B177" t="s">
        <v>152</v>
      </c>
      <c r="C177" t="s">
        <v>49</v>
      </c>
      <c r="D177" s="14" t="s">
        <v>1</v>
      </c>
      <c r="E177" s="14" t="s">
        <v>167</v>
      </c>
      <c r="F177">
        <v>25.130190934056372</v>
      </c>
      <c r="V177"/>
    </row>
    <row r="178" spans="1:22" x14ac:dyDescent="0.2">
      <c r="A178" t="s">
        <v>70</v>
      </c>
      <c r="B178" t="s">
        <v>152</v>
      </c>
      <c r="C178" t="s">
        <v>141</v>
      </c>
      <c r="D178" s="14" t="s">
        <v>1</v>
      </c>
      <c r="E178" s="14" t="s">
        <v>167</v>
      </c>
      <c r="F178">
        <v>2.5645751509468795E-2</v>
      </c>
      <c r="V178"/>
    </row>
    <row r="179" spans="1:22" x14ac:dyDescent="0.2">
      <c r="A179" t="s">
        <v>70</v>
      </c>
      <c r="B179" t="s">
        <v>152</v>
      </c>
      <c r="C179" t="s">
        <v>153</v>
      </c>
      <c r="D179" s="14" t="s">
        <v>1</v>
      </c>
      <c r="E179" s="14" t="s">
        <v>168</v>
      </c>
      <c r="F179">
        <v>1435.7944623753428</v>
      </c>
      <c r="V179"/>
    </row>
    <row r="180" spans="1:22" x14ac:dyDescent="0.2">
      <c r="A180" t="s">
        <v>70</v>
      </c>
      <c r="B180" t="s">
        <v>152</v>
      </c>
      <c r="C180" t="s">
        <v>49</v>
      </c>
      <c r="D180" s="14" t="s">
        <v>1</v>
      </c>
      <c r="E180" s="14" t="s">
        <v>168</v>
      </c>
      <c r="F180">
        <v>25.332272759274929</v>
      </c>
      <c r="V180"/>
    </row>
    <row r="181" spans="1:22" x14ac:dyDescent="0.2">
      <c r="A181" t="s">
        <v>70</v>
      </c>
      <c r="B181" t="s">
        <v>152</v>
      </c>
      <c r="C181" t="s">
        <v>141</v>
      </c>
      <c r="D181" s="14" t="s">
        <v>1</v>
      </c>
      <c r="E181" s="14" t="s">
        <v>168</v>
      </c>
      <c r="F181">
        <v>2.5851979151610749E-2</v>
      </c>
      <c r="V181"/>
    </row>
    <row r="182" spans="1:22" x14ac:dyDescent="0.2">
      <c r="A182" t="s">
        <v>71</v>
      </c>
      <c r="B182" t="s">
        <v>152</v>
      </c>
      <c r="C182" t="s">
        <v>153</v>
      </c>
      <c r="D182" s="14" t="s">
        <v>1</v>
      </c>
      <c r="E182" s="14" t="s">
        <v>85</v>
      </c>
      <c r="F182">
        <v>4400.2109033204615</v>
      </c>
      <c r="V182"/>
    </row>
    <row r="183" spans="1:22" x14ac:dyDescent="0.2">
      <c r="A183" t="s">
        <v>71</v>
      </c>
      <c r="B183" t="s">
        <v>152</v>
      </c>
      <c r="C183" t="s">
        <v>49</v>
      </c>
      <c r="D183" s="14" t="s">
        <v>1</v>
      </c>
      <c r="E183" s="14" t="s">
        <v>85</v>
      </c>
      <c r="F183">
        <v>77.634609527187422</v>
      </c>
      <c r="V183"/>
    </row>
    <row r="184" spans="1:22" x14ac:dyDescent="0.2">
      <c r="A184" t="s">
        <v>71</v>
      </c>
      <c r="B184" t="s">
        <v>152</v>
      </c>
      <c r="C184" t="s">
        <v>141</v>
      </c>
      <c r="D184" s="14" t="s">
        <v>1</v>
      </c>
      <c r="E184" s="14" t="s">
        <v>85</v>
      </c>
      <c r="F184">
        <v>7.922732913306163E-2</v>
      </c>
      <c r="V184"/>
    </row>
    <row r="185" spans="1:22" x14ac:dyDescent="0.2">
      <c r="A185" t="s">
        <v>71</v>
      </c>
      <c r="B185" t="s">
        <v>152</v>
      </c>
      <c r="C185" t="s">
        <v>153</v>
      </c>
      <c r="D185" s="14" t="s">
        <v>1</v>
      </c>
      <c r="E185" s="14" t="s">
        <v>156</v>
      </c>
      <c r="F185">
        <v>2820.6960238665342</v>
      </c>
      <c r="V185"/>
    </row>
    <row r="186" spans="1:22" x14ac:dyDescent="0.2">
      <c r="A186" t="s">
        <v>71</v>
      </c>
      <c r="B186" t="s">
        <v>152</v>
      </c>
      <c r="C186" t="s">
        <v>49</v>
      </c>
      <c r="D186" s="14" t="s">
        <v>1</v>
      </c>
      <c r="E186" s="14" t="s">
        <v>156</v>
      </c>
      <c r="F186">
        <v>49.76662267697975</v>
      </c>
      <c r="V186"/>
    </row>
    <row r="187" spans="1:22" x14ac:dyDescent="0.2">
      <c r="A187" t="s">
        <v>71</v>
      </c>
      <c r="B187" t="s">
        <v>152</v>
      </c>
      <c r="C187" t="s">
        <v>141</v>
      </c>
      <c r="D187" s="14" t="s">
        <v>1</v>
      </c>
      <c r="E187" s="14" t="s">
        <v>156</v>
      </c>
      <c r="F187">
        <v>5.0787613948614307E-2</v>
      </c>
      <c r="V187"/>
    </row>
    <row r="188" spans="1:22" x14ac:dyDescent="0.2">
      <c r="A188" t="s">
        <v>71</v>
      </c>
      <c r="B188" t="s">
        <v>152</v>
      </c>
      <c r="C188" t="s">
        <v>153</v>
      </c>
      <c r="D188" s="14" t="s">
        <v>1</v>
      </c>
      <c r="E188" s="14" t="s">
        <v>80</v>
      </c>
      <c r="F188">
        <v>7220.9069244265556</v>
      </c>
      <c r="V188"/>
    </row>
    <row r="189" spans="1:22" x14ac:dyDescent="0.2">
      <c r="A189" t="s">
        <v>71</v>
      </c>
      <c r="B189" t="s">
        <v>152</v>
      </c>
      <c r="C189" t="s">
        <v>49</v>
      </c>
      <c r="D189" s="14" t="s">
        <v>1</v>
      </c>
      <c r="E189" s="14" t="s">
        <v>80</v>
      </c>
      <c r="F189">
        <v>127.40123192872852</v>
      </c>
      <c r="V189"/>
    </row>
    <row r="190" spans="1:22" x14ac:dyDescent="0.2">
      <c r="A190" t="s">
        <v>71</v>
      </c>
      <c r="B190" t="s">
        <v>152</v>
      </c>
      <c r="C190" t="s">
        <v>141</v>
      </c>
      <c r="D190" s="14" t="s">
        <v>1</v>
      </c>
      <c r="E190" s="14" t="s">
        <v>80</v>
      </c>
      <c r="F190">
        <v>0.13001494232230471</v>
      </c>
      <c r="V190"/>
    </row>
    <row r="191" spans="1:22" x14ac:dyDescent="0.2">
      <c r="A191" t="s">
        <v>71</v>
      </c>
      <c r="B191" t="s">
        <v>152</v>
      </c>
      <c r="C191" t="s">
        <v>153</v>
      </c>
      <c r="D191" s="14" t="s">
        <v>1</v>
      </c>
      <c r="E191" s="14" t="s">
        <v>157</v>
      </c>
      <c r="F191">
        <v>3634.4093109999999</v>
      </c>
      <c r="V191"/>
    </row>
    <row r="192" spans="1:22" x14ac:dyDescent="0.2">
      <c r="A192" t="s">
        <v>71</v>
      </c>
      <c r="B192" t="s">
        <v>152</v>
      </c>
      <c r="C192" t="s">
        <v>49</v>
      </c>
      <c r="D192" s="14" t="s">
        <v>1</v>
      </c>
      <c r="E192" s="14" t="s">
        <v>157</v>
      </c>
      <c r="F192">
        <v>64.123278406215832</v>
      </c>
      <c r="V192"/>
    </row>
    <row r="193" spans="1:22" x14ac:dyDescent="0.2">
      <c r="A193" t="s">
        <v>71</v>
      </c>
      <c r="B193" t="s">
        <v>152</v>
      </c>
      <c r="C193" t="s">
        <v>141</v>
      </c>
      <c r="D193" s="14" t="s">
        <v>1</v>
      </c>
      <c r="E193" s="14" t="s">
        <v>157</v>
      </c>
      <c r="F193">
        <v>6.5438805004987444E-2</v>
      </c>
      <c r="V193"/>
    </row>
    <row r="194" spans="1:22" x14ac:dyDescent="0.2">
      <c r="A194" t="s">
        <v>71</v>
      </c>
      <c r="B194" t="s">
        <v>152</v>
      </c>
      <c r="C194" t="s">
        <v>153</v>
      </c>
      <c r="D194" s="14" t="s">
        <v>1</v>
      </c>
      <c r="E194" s="14" t="s">
        <v>158</v>
      </c>
      <c r="F194">
        <v>600</v>
      </c>
      <c r="V194"/>
    </row>
    <row r="195" spans="1:22" x14ac:dyDescent="0.2">
      <c r="A195" t="s">
        <v>71</v>
      </c>
      <c r="B195" t="s">
        <v>152</v>
      </c>
      <c r="C195" t="s">
        <v>49</v>
      </c>
      <c r="D195" s="14" t="s">
        <v>1</v>
      </c>
      <c r="E195" s="14" t="s">
        <v>158</v>
      </c>
      <c r="F195">
        <v>10.586030264676083</v>
      </c>
      <c r="V195"/>
    </row>
    <row r="196" spans="1:22" x14ac:dyDescent="0.2">
      <c r="A196" t="s">
        <v>71</v>
      </c>
      <c r="B196" t="s">
        <v>152</v>
      </c>
      <c r="C196" t="s">
        <v>141</v>
      </c>
      <c r="D196" s="14" t="s">
        <v>1</v>
      </c>
      <c r="E196" s="14" t="s">
        <v>158</v>
      </c>
      <c r="F196">
        <v>1.0803208842276035E-2</v>
      </c>
      <c r="V196"/>
    </row>
    <row r="197" spans="1:22" x14ac:dyDescent="0.2">
      <c r="A197" t="s">
        <v>71</v>
      </c>
      <c r="B197" t="s">
        <v>152</v>
      </c>
      <c r="C197" t="s">
        <v>153</v>
      </c>
      <c r="D197" s="14" t="s">
        <v>1</v>
      </c>
      <c r="E197" s="14" t="s">
        <v>161</v>
      </c>
      <c r="F197">
        <v>50.050491000000001</v>
      </c>
      <c r="V197"/>
    </row>
    <row r="198" spans="1:22" x14ac:dyDescent="0.2">
      <c r="A198" t="s">
        <v>71</v>
      </c>
      <c r="B198" t="s">
        <v>152</v>
      </c>
      <c r="C198" t="s">
        <v>49</v>
      </c>
      <c r="D198" s="14" t="s">
        <v>1</v>
      </c>
      <c r="E198" s="14" t="s">
        <v>161</v>
      </c>
      <c r="F198">
        <v>0.88306001998716965</v>
      </c>
      <c r="V198"/>
    </row>
    <row r="199" spans="1:22" x14ac:dyDescent="0.2">
      <c r="A199" t="s">
        <v>71</v>
      </c>
      <c r="B199" t="s">
        <v>152</v>
      </c>
      <c r="C199" t="s">
        <v>141</v>
      </c>
      <c r="D199" s="14" t="s">
        <v>1</v>
      </c>
      <c r="E199" s="14" t="s">
        <v>161</v>
      </c>
      <c r="F199">
        <v>9.0117651177479274E-4</v>
      </c>
      <c r="V199"/>
    </row>
    <row r="200" spans="1:22" x14ac:dyDescent="0.2">
      <c r="A200" t="s">
        <v>71</v>
      </c>
      <c r="B200" t="s">
        <v>152</v>
      </c>
      <c r="C200" t="s">
        <v>153</v>
      </c>
      <c r="D200" s="14" t="s">
        <v>1</v>
      </c>
      <c r="E200" s="14" t="s">
        <v>160</v>
      </c>
      <c r="F200">
        <v>19.939588001380219</v>
      </c>
      <c r="V200"/>
    </row>
    <row r="201" spans="1:22" x14ac:dyDescent="0.2">
      <c r="A201" t="s">
        <v>71</v>
      </c>
      <c r="B201" t="s">
        <v>152</v>
      </c>
      <c r="C201" t="s">
        <v>49</v>
      </c>
      <c r="D201" s="14" t="s">
        <v>1</v>
      </c>
      <c r="E201" s="14" t="s">
        <v>160</v>
      </c>
      <c r="F201">
        <v>0.3518018036520516</v>
      </c>
      <c r="V201"/>
    </row>
    <row r="202" spans="1:22" x14ac:dyDescent="0.2">
      <c r="A202" t="s">
        <v>71</v>
      </c>
      <c r="B202" t="s">
        <v>152</v>
      </c>
      <c r="C202" t="s">
        <v>141</v>
      </c>
      <c r="D202" s="14" t="s">
        <v>1</v>
      </c>
      <c r="E202" s="14" t="s">
        <v>160</v>
      </c>
      <c r="F202">
        <v>3.5901922450598533E-4</v>
      </c>
      <c r="V202"/>
    </row>
    <row r="203" spans="1:22" x14ac:dyDescent="0.2">
      <c r="A203" t="s">
        <v>71</v>
      </c>
      <c r="B203" t="s">
        <v>152</v>
      </c>
      <c r="C203" t="s">
        <v>153</v>
      </c>
      <c r="D203" s="14" t="s">
        <v>1</v>
      </c>
      <c r="E203" s="14" t="s">
        <v>159</v>
      </c>
      <c r="F203">
        <v>53.172378999999999</v>
      </c>
      <c r="V203"/>
    </row>
    <row r="204" spans="1:22" x14ac:dyDescent="0.2">
      <c r="A204" t="s">
        <v>71</v>
      </c>
      <c r="B204" t="s">
        <v>152</v>
      </c>
      <c r="C204" t="s">
        <v>49</v>
      </c>
      <c r="D204" s="14" t="s">
        <v>1</v>
      </c>
      <c r="E204" s="14" t="s">
        <v>159</v>
      </c>
      <c r="F204">
        <v>0.9381406782194972</v>
      </c>
      <c r="V204"/>
    </row>
    <row r="205" spans="1:22" x14ac:dyDescent="0.2">
      <c r="A205" t="s">
        <v>71</v>
      </c>
      <c r="B205" t="s">
        <v>152</v>
      </c>
      <c r="C205" t="s">
        <v>141</v>
      </c>
      <c r="D205" s="14" t="s">
        <v>1</v>
      </c>
      <c r="E205" s="14" t="s">
        <v>159</v>
      </c>
      <c r="F205">
        <v>9.5738720483495854E-4</v>
      </c>
      <c r="V205"/>
    </row>
    <row r="206" spans="1:22" x14ac:dyDescent="0.2">
      <c r="A206" t="s">
        <v>71</v>
      </c>
      <c r="B206" t="s">
        <v>152</v>
      </c>
      <c r="C206" t="s">
        <v>153</v>
      </c>
      <c r="D206" s="14" t="s">
        <v>1</v>
      </c>
      <c r="E206" s="14" t="s">
        <v>162</v>
      </c>
      <c r="F206">
        <v>3.1999999572872184</v>
      </c>
      <c r="V206"/>
    </row>
    <row r="207" spans="1:22" x14ac:dyDescent="0.2">
      <c r="A207" t="s">
        <v>71</v>
      </c>
      <c r="B207" t="s">
        <v>152</v>
      </c>
      <c r="C207" t="s">
        <v>49</v>
      </c>
      <c r="D207" s="14" t="s">
        <v>1</v>
      </c>
      <c r="E207" s="14" t="s">
        <v>162</v>
      </c>
      <c r="F207">
        <v>5.6458827022652258E-2</v>
      </c>
      <c r="V207"/>
    </row>
    <row r="208" spans="1:22" x14ac:dyDescent="0.2">
      <c r="A208" t="s">
        <v>71</v>
      </c>
      <c r="B208" t="s">
        <v>152</v>
      </c>
      <c r="C208" t="s">
        <v>141</v>
      </c>
      <c r="D208" s="14" t="s">
        <v>1</v>
      </c>
      <c r="E208" s="14" t="s">
        <v>162</v>
      </c>
      <c r="F208">
        <v>5.7617112549479543E-5</v>
      </c>
      <c r="V208"/>
    </row>
    <row r="209" spans="1:22" x14ac:dyDescent="0.2">
      <c r="A209" t="s">
        <v>71</v>
      </c>
      <c r="B209" t="s">
        <v>152</v>
      </c>
      <c r="C209" t="s">
        <v>153</v>
      </c>
      <c r="D209" s="14" t="s">
        <v>1</v>
      </c>
      <c r="E209" s="14" t="s">
        <v>163</v>
      </c>
      <c r="F209">
        <v>4360.7717748135328</v>
      </c>
      <c r="V209"/>
    </row>
    <row r="210" spans="1:22" x14ac:dyDescent="0.2">
      <c r="A210" t="s">
        <v>71</v>
      </c>
      <c r="B210" t="s">
        <v>152</v>
      </c>
      <c r="C210" t="s">
        <v>49</v>
      </c>
      <c r="D210" s="14" t="s">
        <v>1</v>
      </c>
      <c r="E210" s="14" t="s">
        <v>163</v>
      </c>
      <c r="F210">
        <v>76.938770049717277</v>
      </c>
      <c r="V210"/>
    </row>
    <row r="211" spans="1:22" x14ac:dyDescent="0.2">
      <c r="A211" t="s">
        <v>71</v>
      </c>
      <c r="B211" t="s">
        <v>152</v>
      </c>
      <c r="C211" t="s">
        <v>141</v>
      </c>
      <c r="D211" s="14" t="s">
        <v>1</v>
      </c>
      <c r="E211" s="14" t="s">
        <v>163</v>
      </c>
      <c r="F211">
        <v>7.8517213903069205E-2</v>
      </c>
      <c r="V211"/>
    </row>
    <row r="212" spans="1:22" x14ac:dyDescent="0.2">
      <c r="A212" t="s">
        <v>71</v>
      </c>
      <c r="B212" t="s">
        <v>152</v>
      </c>
      <c r="C212" t="s">
        <v>153</v>
      </c>
      <c r="D212" s="14" t="s">
        <v>1</v>
      </c>
      <c r="E212" s="14" t="s">
        <v>164</v>
      </c>
      <c r="F212">
        <v>980.79111634194851</v>
      </c>
      <c r="V212"/>
    </row>
    <row r="213" spans="1:22" x14ac:dyDescent="0.2">
      <c r="A213" t="s">
        <v>71</v>
      </c>
      <c r="B213" t="s">
        <v>152</v>
      </c>
      <c r="C213" t="s">
        <v>49</v>
      </c>
      <c r="D213" s="14" t="s">
        <v>1</v>
      </c>
      <c r="E213" s="14" t="s">
        <v>164</v>
      </c>
      <c r="F213">
        <v>17.304474077129271</v>
      </c>
      <c r="V213"/>
    </row>
    <row r="214" spans="1:22" x14ac:dyDescent="0.2">
      <c r="A214" t="s">
        <v>71</v>
      </c>
      <c r="B214" t="s">
        <v>152</v>
      </c>
      <c r="C214" t="s">
        <v>141</v>
      </c>
      <c r="D214" s="14" t="s">
        <v>1</v>
      </c>
      <c r="E214" s="14" t="s">
        <v>164</v>
      </c>
      <c r="F214">
        <v>1.765948548279539E-2</v>
      </c>
      <c r="V214"/>
    </row>
    <row r="215" spans="1:22" x14ac:dyDescent="0.2">
      <c r="A215" t="s">
        <v>71</v>
      </c>
      <c r="B215" t="s">
        <v>152</v>
      </c>
      <c r="C215" t="s">
        <v>153</v>
      </c>
      <c r="D215" s="14" t="s">
        <v>1</v>
      </c>
      <c r="E215" s="14" t="s">
        <v>165</v>
      </c>
      <c r="F215">
        <v>399.79027243889868</v>
      </c>
      <c r="V215"/>
    </row>
    <row r="216" spans="1:22" x14ac:dyDescent="0.2">
      <c r="A216" t="s">
        <v>71</v>
      </c>
      <c r="B216" t="s">
        <v>152</v>
      </c>
      <c r="C216" t="s">
        <v>49</v>
      </c>
      <c r="D216" s="14" t="s">
        <v>1</v>
      </c>
      <c r="E216" s="14" t="s">
        <v>165</v>
      </c>
      <c r="F216">
        <v>7.0536532301339321</v>
      </c>
      <c r="V216"/>
    </row>
    <row r="217" spans="1:22" x14ac:dyDescent="0.2">
      <c r="A217" t="s">
        <v>71</v>
      </c>
      <c r="B217" t="s">
        <v>152</v>
      </c>
      <c r="C217" t="s">
        <v>141</v>
      </c>
      <c r="D217" s="14" t="s">
        <v>1</v>
      </c>
      <c r="E217" s="14" t="s">
        <v>165</v>
      </c>
      <c r="F217">
        <v>7.1983630358261053E-3</v>
      </c>
      <c r="V217"/>
    </row>
    <row r="218" spans="1:22" x14ac:dyDescent="0.2">
      <c r="A218" t="s">
        <v>71</v>
      </c>
      <c r="B218" t="s">
        <v>152</v>
      </c>
      <c r="C218" t="s">
        <v>153</v>
      </c>
      <c r="D218" s="14" t="s">
        <v>1</v>
      </c>
      <c r="E218" s="14" t="s">
        <v>166</v>
      </c>
      <c r="F218">
        <v>27.279</v>
      </c>
      <c r="V218"/>
    </row>
    <row r="219" spans="1:22" x14ac:dyDescent="0.2">
      <c r="A219" t="s">
        <v>71</v>
      </c>
      <c r="B219" t="s">
        <v>152</v>
      </c>
      <c r="C219" t="s">
        <v>49</v>
      </c>
      <c r="D219" s="14" t="s">
        <v>1</v>
      </c>
      <c r="E219" s="14" t="s">
        <v>166</v>
      </c>
      <c r="F219">
        <v>0.48129387091648823</v>
      </c>
      <c r="V219"/>
    </row>
    <row r="220" spans="1:22" x14ac:dyDescent="0.2">
      <c r="A220" t="s">
        <v>71</v>
      </c>
      <c r="B220" t="s">
        <v>152</v>
      </c>
      <c r="C220" t="s">
        <v>141</v>
      </c>
      <c r="D220" s="14" t="s">
        <v>1</v>
      </c>
      <c r="E220" s="14" t="s">
        <v>166</v>
      </c>
      <c r="F220">
        <v>4.9116789332259714E-4</v>
      </c>
      <c r="V220"/>
    </row>
    <row r="221" spans="1:22" x14ac:dyDescent="0.2">
      <c r="A221" t="s">
        <v>71</v>
      </c>
      <c r="B221" t="s">
        <v>152</v>
      </c>
      <c r="C221" t="s">
        <v>153</v>
      </c>
      <c r="D221" s="14" t="s">
        <v>1</v>
      </c>
      <c r="E221" s="14" t="s">
        <v>167</v>
      </c>
      <c r="F221">
        <v>1407.8603837172268</v>
      </c>
      <c r="V221"/>
    </row>
    <row r="222" spans="1:22" x14ac:dyDescent="0.2">
      <c r="A222" t="s">
        <v>71</v>
      </c>
      <c r="B222" t="s">
        <v>152</v>
      </c>
      <c r="C222" t="s">
        <v>49</v>
      </c>
      <c r="D222" s="14" t="s">
        <v>1</v>
      </c>
      <c r="E222" s="14" t="s">
        <v>167</v>
      </c>
      <c r="F222">
        <v>24.839421060869427</v>
      </c>
      <c r="V222"/>
    </row>
    <row r="223" spans="1:22" x14ac:dyDescent="0.2">
      <c r="A223" t="s">
        <v>71</v>
      </c>
      <c r="B223" t="s">
        <v>152</v>
      </c>
      <c r="C223" t="s">
        <v>141</v>
      </c>
      <c r="D223" s="14" t="s">
        <v>1</v>
      </c>
      <c r="E223" s="14" t="s">
        <v>167</v>
      </c>
      <c r="F223">
        <v>2.534901629698183E-2</v>
      </c>
      <c r="V223"/>
    </row>
    <row r="224" spans="1:22" x14ac:dyDescent="0.2">
      <c r="A224" t="s">
        <v>71</v>
      </c>
      <c r="B224" t="s">
        <v>152</v>
      </c>
      <c r="C224" t="s">
        <v>153</v>
      </c>
      <c r="D224" s="14" t="s">
        <v>1</v>
      </c>
      <c r="E224" s="14" t="s">
        <v>168</v>
      </c>
      <c r="F224">
        <v>1452.2747675329447</v>
      </c>
      <c r="V224"/>
    </row>
    <row r="225" spans="1:22" x14ac:dyDescent="0.2">
      <c r="A225" t="s">
        <v>71</v>
      </c>
      <c r="B225" t="s">
        <v>152</v>
      </c>
      <c r="C225" t="s">
        <v>49</v>
      </c>
      <c r="D225" s="14" t="s">
        <v>1</v>
      </c>
      <c r="E225" s="14" t="s">
        <v>168</v>
      </c>
      <c r="F225">
        <v>25.623041497485247</v>
      </c>
      <c r="V225"/>
    </row>
    <row r="226" spans="1:22" x14ac:dyDescent="0.2">
      <c r="A226" t="s">
        <v>71</v>
      </c>
      <c r="B226" t="s">
        <v>152</v>
      </c>
      <c r="C226" t="s">
        <v>141</v>
      </c>
      <c r="D226" s="14" t="s">
        <v>1</v>
      </c>
      <c r="E226" s="14" t="s">
        <v>168</v>
      </c>
      <c r="F226">
        <v>2.6148712786149275E-2</v>
      </c>
      <c r="V226"/>
    </row>
    <row r="227" spans="1:22" x14ac:dyDescent="0.2">
      <c r="A227" t="s">
        <v>72</v>
      </c>
      <c r="B227" t="s">
        <v>152</v>
      </c>
      <c r="C227" t="s">
        <v>153</v>
      </c>
      <c r="D227" s="14" t="s">
        <v>1</v>
      </c>
      <c r="E227" s="14" t="s">
        <v>85</v>
      </c>
      <c r="F227">
        <v>5462.1815511360765</v>
      </c>
      <c r="V227"/>
    </row>
    <row r="228" spans="1:22" x14ac:dyDescent="0.2">
      <c r="A228" t="s">
        <v>72</v>
      </c>
      <c r="B228" t="s">
        <v>152</v>
      </c>
      <c r="C228" t="s">
        <v>49</v>
      </c>
      <c r="D228" s="14" t="s">
        <v>1</v>
      </c>
      <c r="E228" s="14" t="s">
        <v>85</v>
      </c>
      <c r="F228">
        <v>96.371365520870313</v>
      </c>
      <c r="V228"/>
    </row>
    <row r="229" spans="1:22" x14ac:dyDescent="0.2">
      <c r="A229" t="s">
        <v>72</v>
      </c>
      <c r="B229" t="s">
        <v>152</v>
      </c>
      <c r="C229" t="s">
        <v>141</v>
      </c>
      <c r="D229" s="14" t="s">
        <v>1</v>
      </c>
      <c r="E229" s="14" t="s">
        <v>85</v>
      </c>
      <c r="F229">
        <v>9.8348480642471259E-2</v>
      </c>
      <c r="V229"/>
    </row>
    <row r="230" spans="1:22" x14ac:dyDescent="0.2">
      <c r="A230" t="s">
        <v>72</v>
      </c>
      <c r="B230" t="s">
        <v>152</v>
      </c>
      <c r="C230" t="s">
        <v>153</v>
      </c>
      <c r="D230" s="14" t="s">
        <v>1</v>
      </c>
      <c r="E230" s="14" t="s">
        <v>156</v>
      </c>
      <c r="F230">
        <v>3849.4519453942776</v>
      </c>
      <c r="V230"/>
    </row>
    <row r="231" spans="1:22" x14ac:dyDescent="0.2">
      <c r="A231" t="s">
        <v>72</v>
      </c>
      <c r="B231" t="s">
        <v>152</v>
      </c>
      <c r="C231" t="s">
        <v>49</v>
      </c>
      <c r="D231" s="14" t="s">
        <v>1</v>
      </c>
      <c r="E231" s="14" t="s">
        <v>156</v>
      </c>
      <c r="F231">
        <v>67.917357949074358</v>
      </c>
      <c r="V231"/>
    </row>
    <row r="232" spans="1:22" x14ac:dyDescent="0.2">
      <c r="A232" t="s">
        <v>72</v>
      </c>
      <c r="B232" t="s">
        <v>152</v>
      </c>
      <c r="C232" t="s">
        <v>141</v>
      </c>
      <c r="D232" s="14" t="s">
        <v>1</v>
      </c>
      <c r="E232" s="14" t="s">
        <v>156</v>
      </c>
      <c r="F232">
        <v>6.9310722351474396E-2</v>
      </c>
      <c r="V232"/>
    </row>
    <row r="233" spans="1:22" x14ac:dyDescent="0.2">
      <c r="A233" t="s">
        <v>72</v>
      </c>
      <c r="B233" t="s">
        <v>152</v>
      </c>
      <c r="C233" t="s">
        <v>153</v>
      </c>
      <c r="D233" s="14" t="s">
        <v>1</v>
      </c>
      <c r="E233" s="14" t="s">
        <v>80</v>
      </c>
      <c r="F233">
        <v>9311.6335298418999</v>
      </c>
      <c r="V233"/>
    </row>
    <row r="234" spans="1:22" x14ac:dyDescent="0.2">
      <c r="A234" t="s">
        <v>72</v>
      </c>
      <c r="B234" t="s">
        <v>152</v>
      </c>
      <c r="C234" t="s">
        <v>49</v>
      </c>
      <c r="D234" s="14" t="s">
        <v>1</v>
      </c>
      <c r="E234" s="14" t="s">
        <v>80</v>
      </c>
      <c r="F234">
        <v>164.28872394468635</v>
      </c>
      <c r="V234"/>
    </row>
    <row r="235" spans="1:22" x14ac:dyDescent="0.2">
      <c r="A235" t="s">
        <v>72</v>
      </c>
      <c r="B235" t="s">
        <v>152</v>
      </c>
      <c r="C235" t="s">
        <v>141</v>
      </c>
      <c r="D235" s="14" t="s">
        <v>1</v>
      </c>
      <c r="E235" s="14" t="s">
        <v>80</v>
      </c>
      <c r="F235">
        <v>0.1676592031317341</v>
      </c>
      <c r="V235"/>
    </row>
    <row r="236" spans="1:22" x14ac:dyDescent="0.2">
      <c r="A236" t="s">
        <v>72</v>
      </c>
      <c r="B236" t="s">
        <v>152</v>
      </c>
      <c r="C236" t="s">
        <v>153</v>
      </c>
      <c r="D236" s="14" t="s">
        <v>1</v>
      </c>
      <c r="E236" s="14" t="s">
        <v>157</v>
      </c>
      <c r="F236">
        <v>3634.4093109999999</v>
      </c>
      <c r="V236"/>
    </row>
    <row r="237" spans="1:22" x14ac:dyDescent="0.2">
      <c r="A237" t="s">
        <v>72</v>
      </c>
      <c r="B237" t="s">
        <v>152</v>
      </c>
      <c r="C237" t="s">
        <v>49</v>
      </c>
      <c r="D237" s="14" t="s">
        <v>1</v>
      </c>
      <c r="E237" s="14" t="s">
        <v>157</v>
      </c>
      <c r="F237">
        <v>64.123278406215832</v>
      </c>
      <c r="V237"/>
    </row>
    <row r="238" spans="1:22" x14ac:dyDescent="0.2">
      <c r="A238" t="s">
        <v>72</v>
      </c>
      <c r="B238" t="s">
        <v>152</v>
      </c>
      <c r="C238" t="s">
        <v>141</v>
      </c>
      <c r="D238" s="14" t="s">
        <v>1</v>
      </c>
      <c r="E238" s="14" t="s">
        <v>157</v>
      </c>
      <c r="F238">
        <v>6.5438805004987444E-2</v>
      </c>
      <c r="V238"/>
    </row>
    <row r="239" spans="1:22" x14ac:dyDescent="0.2">
      <c r="A239" t="s">
        <v>72</v>
      </c>
      <c r="B239" t="s">
        <v>152</v>
      </c>
      <c r="C239" t="s">
        <v>153</v>
      </c>
      <c r="D239" s="14" t="s">
        <v>1</v>
      </c>
      <c r="E239" s="14" t="s">
        <v>158</v>
      </c>
      <c r="F239">
        <v>600</v>
      </c>
      <c r="V239"/>
    </row>
    <row r="240" spans="1:22" x14ac:dyDescent="0.2">
      <c r="A240" t="s">
        <v>72</v>
      </c>
      <c r="B240" t="s">
        <v>152</v>
      </c>
      <c r="C240" t="s">
        <v>49</v>
      </c>
      <c r="D240" s="14" t="s">
        <v>1</v>
      </c>
      <c r="E240" s="14" t="s">
        <v>158</v>
      </c>
      <c r="F240">
        <v>10.586030264676083</v>
      </c>
      <c r="V240"/>
    </row>
    <row r="241" spans="1:22" x14ac:dyDescent="0.2">
      <c r="A241" t="s">
        <v>72</v>
      </c>
      <c r="B241" t="s">
        <v>152</v>
      </c>
      <c r="C241" t="s">
        <v>141</v>
      </c>
      <c r="D241" s="14" t="s">
        <v>1</v>
      </c>
      <c r="E241" s="14" t="s">
        <v>158</v>
      </c>
      <c r="F241">
        <v>1.0803208842276035E-2</v>
      </c>
      <c r="V241"/>
    </row>
    <row r="242" spans="1:22" x14ac:dyDescent="0.2">
      <c r="A242" t="s">
        <v>72</v>
      </c>
      <c r="B242" t="s">
        <v>152</v>
      </c>
      <c r="C242" t="s">
        <v>153</v>
      </c>
      <c r="D242" s="14" t="s">
        <v>1</v>
      </c>
      <c r="E242" s="14" t="s">
        <v>161</v>
      </c>
      <c r="F242">
        <v>50.050491000000001</v>
      </c>
      <c r="V242"/>
    </row>
    <row r="243" spans="1:22" x14ac:dyDescent="0.2">
      <c r="A243" t="s">
        <v>72</v>
      </c>
      <c r="B243" t="s">
        <v>152</v>
      </c>
      <c r="C243" t="s">
        <v>49</v>
      </c>
      <c r="D243" s="14" t="s">
        <v>1</v>
      </c>
      <c r="E243" s="14" t="s">
        <v>161</v>
      </c>
      <c r="F243">
        <v>0.88306001998716965</v>
      </c>
      <c r="V243"/>
    </row>
    <row r="244" spans="1:22" x14ac:dyDescent="0.2">
      <c r="A244" t="s">
        <v>72</v>
      </c>
      <c r="B244" t="s">
        <v>152</v>
      </c>
      <c r="C244" t="s">
        <v>141</v>
      </c>
      <c r="D244" s="14" t="s">
        <v>1</v>
      </c>
      <c r="E244" s="14" t="s">
        <v>161</v>
      </c>
      <c r="F244">
        <v>9.0117651177479274E-4</v>
      </c>
      <c r="V244"/>
    </row>
    <row r="245" spans="1:22" x14ac:dyDescent="0.2">
      <c r="A245" t="s">
        <v>72</v>
      </c>
      <c r="B245" t="s">
        <v>152</v>
      </c>
      <c r="C245" t="s">
        <v>153</v>
      </c>
      <c r="D245" s="14" t="s">
        <v>1</v>
      </c>
      <c r="E245" s="14" t="s">
        <v>160</v>
      </c>
      <c r="F245">
        <v>19.939588001380219</v>
      </c>
      <c r="V245"/>
    </row>
    <row r="246" spans="1:22" x14ac:dyDescent="0.2">
      <c r="A246" t="s">
        <v>72</v>
      </c>
      <c r="B246" t="s">
        <v>152</v>
      </c>
      <c r="C246" t="s">
        <v>49</v>
      </c>
      <c r="D246" s="14" t="s">
        <v>1</v>
      </c>
      <c r="E246" s="14" t="s">
        <v>160</v>
      </c>
      <c r="F246">
        <v>0.3518018036520516</v>
      </c>
      <c r="V246"/>
    </row>
    <row r="247" spans="1:22" x14ac:dyDescent="0.2">
      <c r="A247" t="s">
        <v>72</v>
      </c>
      <c r="B247" t="s">
        <v>152</v>
      </c>
      <c r="C247" t="s">
        <v>141</v>
      </c>
      <c r="D247" s="14" t="s">
        <v>1</v>
      </c>
      <c r="E247" s="14" t="s">
        <v>160</v>
      </c>
      <c r="F247">
        <v>3.5901922450598533E-4</v>
      </c>
      <c r="V247"/>
    </row>
    <row r="248" spans="1:22" x14ac:dyDescent="0.2">
      <c r="A248" t="s">
        <v>72</v>
      </c>
      <c r="B248" t="s">
        <v>152</v>
      </c>
      <c r="C248" t="s">
        <v>153</v>
      </c>
      <c r="D248" s="14" t="s">
        <v>1</v>
      </c>
      <c r="E248" s="14" t="s">
        <v>159</v>
      </c>
      <c r="F248">
        <v>53.172378999999999</v>
      </c>
      <c r="V248"/>
    </row>
    <row r="249" spans="1:22" x14ac:dyDescent="0.2">
      <c r="A249" t="s">
        <v>72</v>
      </c>
      <c r="B249" t="s">
        <v>152</v>
      </c>
      <c r="C249" t="s">
        <v>49</v>
      </c>
      <c r="D249" s="14" t="s">
        <v>1</v>
      </c>
      <c r="E249" s="14" t="s">
        <v>159</v>
      </c>
      <c r="F249">
        <v>0.9381406782194972</v>
      </c>
      <c r="V249"/>
    </row>
    <row r="250" spans="1:22" x14ac:dyDescent="0.2">
      <c r="A250" t="s">
        <v>72</v>
      </c>
      <c r="B250" t="s">
        <v>152</v>
      </c>
      <c r="C250" t="s">
        <v>141</v>
      </c>
      <c r="D250" s="14" t="s">
        <v>1</v>
      </c>
      <c r="E250" s="14" t="s">
        <v>159</v>
      </c>
      <c r="F250">
        <v>9.5738720483495854E-4</v>
      </c>
      <c r="V250"/>
    </row>
    <row r="251" spans="1:22" x14ac:dyDescent="0.2">
      <c r="A251" t="s">
        <v>72</v>
      </c>
      <c r="B251" t="s">
        <v>152</v>
      </c>
      <c r="C251" t="s">
        <v>153</v>
      </c>
      <c r="D251" s="14" t="s">
        <v>1</v>
      </c>
      <c r="E251" s="14" t="s">
        <v>162</v>
      </c>
      <c r="F251">
        <v>3.1999999572872184</v>
      </c>
      <c r="V251"/>
    </row>
    <row r="252" spans="1:22" x14ac:dyDescent="0.2">
      <c r="A252" t="s">
        <v>72</v>
      </c>
      <c r="B252" t="s">
        <v>152</v>
      </c>
      <c r="C252" t="s">
        <v>49</v>
      </c>
      <c r="D252" s="14" t="s">
        <v>1</v>
      </c>
      <c r="E252" s="14" t="s">
        <v>162</v>
      </c>
      <c r="F252">
        <v>5.6458827022652258E-2</v>
      </c>
      <c r="V252"/>
    </row>
    <row r="253" spans="1:22" x14ac:dyDescent="0.2">
      <c r="A253" t="s">
        <v>72</v>
      </c>
      <c r="B253" t="s">
        <v>152</v>
      </c>
      <c r="C253" t="s">
        <v>141</v>
      </c>
      <c r="D253" s="14" t="s">
        <v>1</v>
      </c>
      <c r="E253" s="14" t="s">
        <v>162</v>
      </c>
      <c r="F253">
        <v>5.7617112549479543E-5</v>
      </c>
      <c r="V253"/>
    </row>
    <row r="254" spans="1:22" x14ac:dyDescent="0.2">
      <c r="A254" t="s">
        <v>72</v>
      </c>
      <c r="B254" t="s">
        <v>152</v>
      </c>
      <c r="C254" t="s">
        <v>153</v>
      </c>
      <c r="D254" s="14" t="s">
        <v>1</v>
      </c>
      <c r="E254" s="14" t="s">
        <v>163</v>
      </c>
      <c r="F254">
        <v>4360.7717748135328</v>
      </c>
      <c r="V254"/>
    </row>
    <row r="255" spans="1:22" x14ac:dyDescent="0.2">
      <c r="A255" t="s">
        <v>72</v>
      </c>
      <c r="B255" t="s">
        <v>152</v>
      </c>
      <c r="C255" t="s">
        <v>49</v>
      </c>
      <c r="D255" s="14" t="s">
        <v>1</v>
      </c>
      <c r="E255" s="14" t="s">
        <v>163</v>
      </c>
      <c r="F255">
        <v>76.938770049717277</v>
      </c>
      <c r="V255"/>
    </row>
    <row r="256" spans="1:22" x14ac:dyDescent="0.2">
      <c r="A256" t="s">
        <v>72</v>
      </c>
      <c r="B256" t="s">
        <v>152</v>
      </c>
      <c r="C256" t="s">
        <v>141</v>
      </c>
      <c r="D256" s="14" t="s">
        <v>1</v>
      </c>
      <c r="E256" s="14" t="s">
        <v>163</v>
      </c>
      <c r="F256">
        <v>7.8517213903069205E-2</v>
      </c>
      <c r="V256"/>
    </row>
    <row r="257" spans="1:22" x14ac:dyDescent="0.2">
      <c r="A257" t="s">
        <v>72</v>
      </c>
      <c r="B257" t="s">
        <v>152</v>
      </c>
      <c r="C257" t="s">
        <v>153</v>
      </c>
      <c r="D257" s="14" t="s">
        <v>1</v>
      </c>
      <c r="E257" s="14" t="s">
        <v>164</v>
      </c>
      <c r="F257">
        <v>1630.8705852814019</v>
      </c>
      <c r="V257"/>
    </row>
    <row r="258" spans="1:22" x14ac:dyDescent="0.2">
      <c r="A258" t="s">
        <v>72</v>
      </c>
      <c r="B258" t="s">
        <v>152</v>
      </c>
      <c r="C258" t="s">
        <v>49</v>
      </c>
      <c r="D258" s="14" t="s">
        <v>1</v>
      </c>
      <c r="E258" s="14" t="s">
        <v>164</v>
      </c>
      <c r="F258">
        <v>28.774075685534626</v>
      </c>
      <c r="V258"/>
    </row>
    <row r="259" spans="1:22" x14ac:dyDescent="0.2">
      <c r="A259" t="s">
        <v>72</v>
      </c>
      <c r="B259" t="s">
        <v>152</v>
      </c>
      <c r="C259" t="s">
        <v>141</v>
      </c>
      <c r="D259" s="14" t="s">
        <v>1</v>
      </c>
      <c r="E259" s="14" t="s">
        <v>164</v>
      </c>
      <c r="F259">
        <v>2.9364392512036375E-2</v>
      </c>
      <c r="V259"/>
    </row>
    <row r="260" spans="1:22" x14ac:dyDescent="0.2">
      <c r="A260" t="s">
        <v>72</v>
      </c>
      <c r="B260" t="s">
        <v>152</v>
      </c>
      <c r="C260" t="s">
        <v>153</v>
      </c>
      <c r="D260" s="14" t="s">
        <v>1</v>
      </c>
      <c r="E260" s="14" t="s">
        <v>165</v>
      </c>
      <c r="F260">
        <v>399.79027243889868</v>
      </c>
      <c r="V260"/>
    </row>
    <row r="261" spans="1:22" x14ac:dyDescent="0.2">
      <c r="A261" t="s">
        <v>72</v>
      </c>
      <c r="B261" t="s">
        <v>152</v>
      </c>
      <c r="C261" t="s">
        <v>49</v>
      </c>
      <c r="D261" s="14" t="s">
        <v>1</v>
      </c>
      <c r="E261" s="14" t="s">
        <v>165</v>
      </c>
      <c r="F261">
        <v>7.0536532301339321</v>
      </c>
      <c r="V261"/>
    </row>
    <row r="262" spans="1:22" x14ac:dyDescent="0.2">
      <c r="A262" t="s">
        <v>72</v>
      </c>
      <c r="B262" t="s">
        <v>152</v>
      </c>
      <c r="C262" t="s">
        <v>141</v>
      </c>
      <c r="D262" s="14" t="s">
        <v>1</v>
      </c>
      <c r="E262" s="14" t="s">
        <v>165</v>
      </c>
      <c r="F262">
        <v>7.1983630358261053E-3</v>
      </c>
      <c r="V262"/>
    </row>
    <row r="263" spans="1:22" x14ac:dyDescent="0.2">
      <c r="A263" t="s">
        <v>72</v>
      </c>
      <c r="B263" t="s">
        <v>152</v>
      </c>
      <c r="C263" t="s">
        <v>153</v>
      </c>
      <c r="D263" s="14" t="s">
        <v>1</v>
      </c>
      <c r="E263" s="14" t="s">
        <v>166</v>
      </c>
      <c r="F263">
        <v>27.279</v>
      </c>
      <c r="V263"/>
    </row>
    <row r="264" spans="1:22" x14ac:dyDescent="0.2">
      <c r="A264" t="s">
        <v>72</v>
      </c>
      <c r="B264" t="s">
        <v>152</v>
      </c>
      <c r="C264" t="s">
        <v>49</v>
      </c>
      <c r="D264" s="14" t="s">
        <v>1</v>
      </c>
      <c r="E264" s="14" t="s">
        <v>166</v>
      </c>
      <c r="F264">
        <v>0.48129387091648823</v>
      </c>
      <c r="V264"/>
    </row>
    <row r="265" spans="1:22" x14ac:dyDescent="0.2">
      <c r="A265" t="s">
        <v>72</v>
      </c>
      <c r="B265" t="s">
        <v>152</v>
      </c>
      <c r="C265" t="s">
        <v>141</v>
      </c>
      <c r="D265" s="14" t="s">
        <v>1</v>
      </c>
      <c r="E265" s="14" t="s">
        <v>166</v>
      </c>
      <c r="F265">
        <v>4.9116789332259714E-4</v>
      </c>
      <c r="V265"/>
    </row>
    <row r="266" spans="1:22" x14ac:dyDescent="0.2">
      <c r="A266" t="s">
        <v>72</v>
      </c>
      <c r="B266" t="s">
        <v>152</v>
      </c>
      <c r="C266" t="s">
        <v>153</v>
      </c>
      <c r="D266" s="14" t="s">
        <v>1</v>
      </c>
      <c r="E266" s="14" t="s">
        <v>167</v>
      </c>
      <c r="F266">
        <v>2057.9398602470756</v>
      </c>
      <c r="V266"/>
    </row>
    <row r="267" spans="1:22" x14ac:dyDescent="0.2">
      <c r="A267" t="s">
        <v>72</v>
      </c>
      <c r="B267" t="s">
        <v>152</v>
      </c>
      <c r="C267" t="s">
        <v>49</v>
      </c>
      <c r="D267" s="14" t="s">
        <v>1</v>
      </c>
      <c r="E267" s="14" t="s">
        <v>167</v>
      </c>
      <c r="F267">
        <v>36.309022704139352</v>
      </c>
      <c r="V267"/>
    </row>
    <row r="268" spans="1:22" x14ac:dyDescent="0.2">
      <c r="A268" t="s">
        <v>72</v>
      </c>
      <c r="B268" t="s">
        <v>152</v>
      </c>
      <c r="C268" t="s">
        <v>141</v>
      </c>
      <c r="D268" s="14" t="s">
        <v>1</v>
      </c>
      <c r="E268" s="14" t="s">
        <v>167</v>
      </c>
      <c r="F268">
        <v>3.705392356118864E-2</v>
      </c>
      <c r="V268"/>
    </row>
    <row r="269" spans="1:22" x14ac:dyDescent="0.2">
      <c r="A269" t="s">
        <v>72</v>
      </c>
      <c r="B269" t="s">
        <v>152</v>
      </c>
      <c r="C269" t="s">
        <v>153</v>
      </c>
      <c r="D269" s="14" t="s">
        <v>1</v>
      </c>
      <c r="E269" s="14" t="s">
        <v>168</v>
      </c>
      <c r="F269">
        <v>2892.9219073951244</v>
      </c>
      <c r="V269"/>
    </row>
    <row r="270" spans="1:22" x14ac:dyDescent="0.2">
      <c r="A270" t="s">
        <v>72</v>
      </c>
      <c r="B270" t="s">
        <v>152</v>
      </c>
      <c r="C270" t="s">
        <v>49</v>
      </c>
      <c r="D270" s="14" t="s">
        <v>1</v>
      </c>
      <c r="E270" s="14" t="s">
        <v>168</v>
      </c>
      <c r="F270">
        <v>51.040931709692813</v>
      </c>
      <c r="V270"/>
    </row>
    <row r="271" spans="1:22" x14ac:dyDescent="0.2">
      <c r="A271" t="s">
        <v>72</v>
      </c>
      <c r="B271" t="s">
        <v>152</v>
      </c>
      <c r="C271" t="s">
        <v>141</v>
      </c>
      <c r="D271" s="14" t="s">
        <v>1</v>
      </c>
      <c r="E271" s="14" t="s">
        <v>168</v>
      </c>
      <c r="F271">
        <v>5.2088066257454102E-2</v>
      </c>
      <c r="V271"/>
    </row>
    <row r="272" spans="1:22" x14ac:dyDescent="0.2">
      <c r="A272" s="14" t="s">
        <v>70</v>
      </c>
      <c r="B272" s="14" t="s">
        <v>70</v>
      </c>
      <c r="C272" s="14" t="s">
        <v>153</v>
      </c>
      <c r="D272" t="s">
        <v>7</v>
      </c>
      <c r="E272" s="14" t="s">
        <v>85</v>
      </c>
      <c r="F272" s="43">
        <v>327.11499865353107</v>
      </c>
      <c r="V272"/>
    </row>
    <row r="273" spans="1:22" x14ac:dyDescent="0.2">
      <c r="A273" s="14" t="s">
        <v>70</v>
      </c>
      <c r="B273" s="14" t="s">
        <v>70</v>
      </c>
      <c r="C273" s="14" t="s">
        <v>49</v>
      </c>
      <c r="D273" t="s">
        <v>7</v>
      </c>
      <c r="E273" s="14" t="s">
        <v>85</v>
      </c>
      <c r="F273" s="43">
        <v>79.495246887207031</v>
      </c>
      <c r="V273"/>
    </row>
    <row r="274" spans="1:22" x14ac:dyDescent="0.2">
      <c r="A274" s="14" t="s">
        <v>70</v>
      </c>
      <c r="B274" s="14" t="s">
        <v>70</v>
      </c>
      <c r="C274" s="14" t="s">
        <v>141</v>
      </c>
      <c r="D274" t="s">
        <v>7</v>
      </c>
      <c r="E274" s="14" t="s">
        <v>85</v>
      </c>
      <c r="F274" s="43">
        <v>8.4048636257648468E-2</v>
      </c>
      <c r="V274"/>
    </row>
    <row r="275" spans="1:22" x14ac:dyDescent="0.2">
      <c r="A275" s="14" t="s">
        <v>71</v>
      </c>
      <c r="B275" s="14" t="s">
        <v>70</v>
      </c>
      <c r="C275" s="14" t="s">
        <v>153</v>
      </c>
      <c r="D275" t="s">
        <v>7</v>
      </c>
      <c r="E275" s="14" t="s">
        <v>85</v>
      </c>
      <c r="F275" s="43">
        <v>346.23543390631676</v>
      </c>
      <c r="V275"/>
    </row>
    <row r="276" spans="1:22" x14ac:dyDescent="0.2">
      <c r="A276" s="14" t="s">
        <v>71</v>
      </c>
      <c r="B276" s="14" t="s">
        <v>70</v>
      </c>
      <c r="C276" s="14" t="s">
        <v>49</v>
      </c>
      <c r="D276" t="s">
        <v>7</v>
      </c>
      <c r="E276" s="14" t="s">
        <v>85</v>
      </c>
      <c r="F276" s="43">
        <v>84.141876220703125</v>
      </c>
      <c r="V276"/>
    </row>
    <row r="277" spans="1:22" x14ac:dyDescent="0.2">
      <c r="A277" s="14" t="s">
        <v>71</v>
      </c>
      <c r="B277" s="14" t="s">
        <v>70</v>
      </c>
      <c r="C277" s="14" t="s">
        <v>141</v>
      </c>
      <c r="D277" t="s">
        <v>7</v>
      </c>
      <c r="E277" s="14" t="s">
        <v>85</v>
      </c>
      <c r="F277" s="43">
        <v>8.8961422443389893E-2</v>
      </c>
      <c r="V277"/>
    </row>
    <row r="278" spans="1:22" x14ac:dyDescent="0.2">
      <c r="A278" s="14" t="s">
        <v>72</v>
      </c>
      <c r="B278" s="14" t="s">
        <v>70</v>
      </c>
      <c r="C278" s="14" t="s">
        <v>153</v>
      </c>
      <c r="D278" t="s">
        <v>7</v>
      </c>
      <c r="E278" s="14" t="s">
        <v>85</v>
      </c>
      <c r="F278" s="43">
        <v>371.1653877645731</v>
      </c>
      <c r="V278"/>
    </row>
    <row r="279" spans="1:22" x14ac:dyDescent="0.2">
      <c r="A279" s="14" t="s">
        <v>72</v>
      </c>
      <c r="B279" s="14" t="s">
        <v>70</v>
      </c>
      <c r="C279" s="14" t="s">
        <v>49</v>
      </c>
      <c r="D279" t="s">
        <v>7</v>
      </c>
      <c r="E279" s="14" t="s">
        <v>85</v>
      </c>
      <c r="F279" s="43">
        <v>90.200340270996094</v>
      </c>
      <c r="V279"/>
    </row>
    <row r="280" spans="1:22" x14ac:dyDescent="0.2">
      <c r="A280" s="14" t="s">
        <v>72</v>
      </c>
      <c r="B280" s="14" t="s">
        <v>70</v>
      </c>
      <c r="C280" s="14" t="s">
        <v>141</v>
      </c>
      <c r="D280" t="s">
        <v>7</v>
      </c>
      <c r="E280" s="14" t="s">
        <v>85</v>
      </c>
      <c r="F280" s="43">
        <v>9.5366902649402618E-2</v>
      </c>
      <c r="V280"/>
    </row>
    <row r="281" spans="1:22" x14ac:dyDescent="0.2">
      <c r="A281" s="14" t="s">
        <v>70</v>
      </c>
      <c r="B281" s="14" t="s">
        <v>152</v>
      </c>
      <c r="C281" s="14" t="s">
        <v>153</v>
      </c>
      <c r="D281" t="s">
        <v>7</v>
      </c>
      <c r="E281" s="14" t="s">
        <v>85</v>
      </c>
      <c r="F281" s="43">
        <v>327.11499865353107</v>
      </c>
      <c r="V281"/>
    </row>
    <row r="282" spans="1:22" x14ac:dyDescent="0.2">
      <c r="A282" s="14" t="s">
        <v>70</v>
      </c>
      <c r="B282" s="14" t="s">
        <v>152</v>
      </c>
      <c r="C282" s="14" t="s">
        <v>49</v>
      </c>
      <c r="D282" t="s">
        <v>7</v>
      </c>
      <c r="E282" s="14" t="s">
        <v>85</v>
      </c>
      <c r="F282" s="43">
        <v>79.495246887207031</v>
      </c>
      <c r="V282"/>
    </row>
    <row r="283" spans="1:22" x14ac:dyDescent="0.2">
      <c r="A283" s="14" t="s">
        <v>70</v>
      </c>
      <c r="B283" s="14" t="s">
        <v>152</v>
      </c>
      <c r="C283" s="14" t="s">
        <v>141</v>
      </c>
      <c r="D283" t="s">
        <v>7</v>
      </c>
      <c r="E283" s="14" t="s">
        <v>85</v>
      </c>
      <c r="F283" s="43">
        <v>8.4048636257648468E-2</v>
      </c>
      <c r="V283"/>
    </row>
    <row r="284" spans="1:22" x14ac:dyDescent="0.2">
      <c r="A284" s="14" t="s">
        <v>71</v>
      </c>
      <c r="B284" s="14" t="s">
        <v>152</v>
      </c>
      <c r="C284" s="14" t="s">
        <v>153</v>
      </c>
      <c r="D284" t="s">
        <v>7</v>
      </c>
      <c r="E284" s="14" t="s">
        <v>85</v>
      </c>
      <c r="F284" s="43">
        <v>346.23543390631676</v>
      </c>
      <c r="V284"/>
    </row>
    <row r="285" spans="1:22" x14ac:dyDescent="0.2">
      <c r="A285" s="14" t="s">
        <v>71</v>
      </c>
      <c r="B285" s="14" t="s">
        <v>152</v>
      </c>
      <c r="C285" s="14" t="s">
        <v>49</v>
      </c>
      <c r="D285" t="s">
        <v>7</v>
      </c>
      <c r="E285" s="14" t="s">
        <v>85</v>
      </c>
      <c r="F285" s="43">
        <v>84.141876220703125</v>
      </c>
      <c r="V285"/>
    </row>
    <row r="286" spans="1:22" x14ac:dyDescent="0.2">
      <c r="A286" s="14" t="s">
        <v>71</v>
      </c>
      <c r="B286" s="14" t="s">
        <v>152</v>
      </c>
      <c r="C286" s="14" t="s">
        <v>141</v>
      </c>
      <c r="D286" t="s">
        <v>7</v>
      </c>
      <c r="E286" s="14" t="s">
        <v>85</v>
      </c>
      <c r="F286" s="43">
        <v>8.8961422443389893E-2</v>
      </c>
      <c r="V286"/>
    </row>
    <row r="287" spans="1:22" x14ac:dyDescent="0.2">
      <c r="A287" s="14" t="s">
        <v>72</v>
      </c>
      <c r="B287" s="14" t="s">
        <v>152</v>
      </c>
      <c r="C287" s="14" t="s">
        <v>153</v>
      </c>
      <c r="D287" t="s">
        <v>7</v>
      </c>
      <c r="E287" s="14" t="s">
        <v>85</v>
      </c>
      <c r="F287" s="43">
        <v>371.1653877645731</v>
      </c>
      <c r="V287"/>
    </row>
    <row r="288" spans="1:22" x14ac:dyDescent="0.2">
      <c r="A288" s="14" t="s">
        <v>72</v>
      </c>
      <c r="B288" s="14" t="s">
        <v>152</v>
      </c>
      <c r="C288" s="14" t="s">
        <v>49</v>
      </c>
      <c r="D288" t="s">
        <v>7</v>
      </c>
      <c r="E288" s="14" t="s">
        <v>85</v>
      </c>
      <c r="F288" s="43">
        <v>90.200340270996094</v>
      </c>
      <c r="V288"/>
    </row>
    <row r="289" spans="1:22" x14ac:dyDescent="0.2">
      <c r="A289" s="14" t="s">
        <v>72</v>
      </c>
      <c r="B289" s="14" t="s">
        <v>152</v>
      </c>
      <c r="C289" s="14" t="s">
        <v>141</v>
      </c>
      <c r="D289" t="s">
        <v>7</v>
      </c>
      <c r="E289" s="14" t="s">
        <v>85</v>
      </c>
      <c r="F289" s="43">
        <v>9.5366902649402618E-2</v>
      </c>
      <c r="V289"/>
    </row>
    <row r="290" spans="1:22" x14ac:dyDescent="0.2">
      <c r="A290" s="14" t="s">
        <v>70</v>
      </c>
      <c r="B290" s="14" t="s">
        <v>70</v>
      </c>
      <c r="C290" s="14" t="s">
        <v>153</v>
      </c>
      <c r="D290" t="s">
        <v>7</v>
      </c>
      <c r="E290" s="14" t="s">
        <v>156</v>
      </c>
      <c r="F290" s="43">
        <v>188.80600345134735</v>
      </c>
      <c r="V290"/>
    </row>
    <row r="291" spans="1:22" x14ac:dyDescent="0.2">
      <c r="A291" s="14" t="s">
        <v>70</v>
      </c>
      <c r="B291" s="14" t="s">
        <v>70</v>
      </c>
      <c r="C291" s="14" t="s">
        <v>49</v>
      </c>
      <c r="D291" t="s">
        <v>7</v>
      </c>
      <c r="E291" s="14" t="s">
        <v>156</v>
      </c>
      <c r="F291" s="43">
        <v>45.883495330810547</v>
      </c>
      <c r="V291"/>
    </row>
    <row r="292" spans="1:22" x14ac:dyDescent="0.2">
      <c r="A292" s="14" t="s">
        <v>70</v>
      </c>
      <c r="B292" s="14" t="s">
        <v>70</v>
      </c>
      <c r="C292" s="14" t="s">
        <v>141</v>
      </c>
      <c r="D292" t="s">
        <v>7</v>
      </c>
      <c r="E292" s="14" t="s">
        <v>156</v>
      </c>
      <c r="F292" s="43">
        <v>4.8511646687984467E-2</v>
      </c>
      <c r="V292"/>
    </row>
    <row r="293" spans="1:22" x14ac:dyDescent="0.2">
      <c r="A293" s="14" t="s">
        <v>71</v>
      </c>
      <c r="B293" s="14" t="s">
        <v>70</v>
      </c>
      <c r="C293" s="14" t="s">
        <v>153</v>
      </c>
      <c r="D293" t="s">
        <v>7</v>
      </c>
      <c r="E293" s="14" t="s">
        <v>156</v>
      </c>
      <c r="F293" s="43">
        <v>213.61851842701435</v>
      </c>
      <c r="V293"/>
    </row>
    <row r="294" spans="1:22" x14ac:dyDescent="0.2">
      <c r="A294" s="14" t="s">
        <v>71</v>
      </c>
      <c r="B294" s="14" t="s">
        <v>70</v>
      </c>
      <c r="C294" s="14" t="s">
        <v>49</v>
      </c>
      <c r="D294" t="s">
        <v>7</v>
      </c>
      <c r="E294" s="14" t="s">
        <v>156</v>
      </c>
      <c r="F294" s="43">
        <v>51.913414001464844</v>
      </c>
      <c r="V294"/>
    </row>
    <row r="295" spans="1:22" x14ac:dyDescent="0.2">
      <c r="A295" s="14" t="s">
        <v>71</v>
      </c>
      <c r="B295" s="14" t="s">
        <v>70</v>
      </c>
      <c r="C295" s="14" t="s">
        <v>141</v>
      </c>
      <c r="D295" t="s">
        <v>7</v>
      </c>
      <c r="E295" s="14" t="s">
        <v>156</v>
      </c>
      <c r="F295" s="43">
        <v>5.4886952042579651E-2</v>
      </c>
      <c r="V295"/>
    </row>
    <row r="296" spans="1:22" x14ac:dyDescent="0.2">
      <c r="A296" s="14" t="s">
        <v>72</v>
      </c>
      <c r="B296" s="14" t="s">
        <v>70</v>
      </c>
      <c r="C296" s="14" t="s">
        <v>153</v>
      </c>
      <c r="D296" t="s">
        <v>7</v>
      </c>
      <c r="E296" s="14" t="s">
        <v>156</v>
      </c>
      <c r="F296" s="43">
        <v>293.9449662566185</v>
      </c>
      <c r="V296"/>
    </row>
    <row r="297" spans="1:22" x14ac:dyDescent="0.2">
      <c r="A297" s="14" t="s">
        <v>72</v>
      </c>
      <c r="B297" s="14" t="s">
        <v>70</v>
      </c>
      <c r="C297" s="14" t="s">
        <v>49</v>
      </c>
      <c r="D297" t="s">
        <v>7</v>
      </c>
      <c r="E297" s="14" t="s">
        <v>156</v>
      </c>
      <c r="F297" s="43">
        <v>71.434288024902344</v>
      </c>
      <c r="V297"/>
    </row>
    <row r="298" spans="1:22" x14ac:dyDescent="0.2">
      <c r="A298" s="14" t="s">
        <v>72</v>
      </c>
      <c r="B298" s="14" t="s">
        <v>70</v>
      </c>
      <c r="C298" s="14" t="s">
        <v>141</v>
      </c>
      <c r="D298" t="s">
        <v>7</v>
      </c>
      <c r="E298" s="14" t="s">
        <v>156</v>
      </c>
      <c r="F298" s="43">
        <v>7.5525954365730286E-2</v>
      </c>
      <c r="V298"/>
    </row>
    <row r="299" spans="1:22" x14ac:dyDescent="0.2">
      <c r="A299" s="14" t="s">
        <v>70</v>
      </c>
      <c r="B299" s="14" t="s">
        <v>152</v>
      </c>
      <c r="C299" s="14" t="s">
        <v>153</v>
      </c>
      <c r="D299" t="s">
        <v>7</v>
      </c>
      <c r="E299" s="14" t="s">
        <v>156</v>
      </c>
      <c r="F299" s="43">
        <v>188.80600345134735</v>
      </c>
      <c r="V299"/>
    </row>
    <row r="300" spans="1:22" x14ac:dyDescent="0.2">
      <c r="A300" s="14" t="s">
        <v>70</v>
      </c>
      <c r="B300" s="14" t="s">
        <v>152</v>
      </c>
      <c r="C300" s="14" t="s">
        <v>49</v>
      </c>
      <c r="D300" t="s">
        <v>7</v>
      </c>
      <c r="E300" s="14" t="s">
        <v>156</v>
      </c>
      <c r="F300" s="43">
        <v>45.883495330810547</v>
      </c>
      <c r="V300"/>
    </row>
    <row r="301" spans="1:22" x14ac:dyDescent="0.2">
      <c r="A301" s="14" t="s">
        <v>70</v>
      </c>
      <c r="B301" s="14" t="s">
        <v>152</v>
      </c>
      <c r="C301" s="14" t="s">
        <v>141</v>
      </c>
      <c r="D301" t="s">
        <v>7</v>
      </c>
      <c r="E301" s="14" t="s">
        <v>156</v>
      </c>
      <c r="F301" s="43">
        <v>4.8511646687984467E-2</v>
      </c>
      <c r="V301"/>
    </row>
    <row r="302" spans="1:22" x14ac:dyDescent="0.2">
      <c r="A302" s="14" t="s">
        <v>71</v>
      </c>
      <c r="B302" s="14" t="s">
        <v>152</v>
      </c>
      <c r="C302" s="14" t="s">
        <v>153</v>
      </c>
      <c r="D302" t="s">
        <v>7</v>
      </c>
      <c r="E302" s="14" t="s">
        <v>156</v>
      </c>
      <c r="F302" s="43">
        <v>213.61851842701435</v>
      </c>
      <c r="V302"/>
    </row>
    <row r="303" spans="1:22" x14ac:dyDescent="0.2">
      <c r="A303" s="14" t="s">
        <v>71</v>
      </c>
      <c r="B303" s="14" t="s">
        <v>152</v>
      </c>
      <c r="C303" s="14" t="s">
        <v>49</v>
      </c>
      <c r="D303" t="s">
        <v>7</v>
      </c>
      <c r="E303" s="14" t="s">
        <v>156</v>
      </c>
      <c r="F303" s="43">
        <v>51.913414001464844</v>
      </c>
      <c r="V303"/>
    </row>
    <row r="304" spans="1:22" x14ac:dyDescent="0.2">
      <c r="A304" s="14" t="s">
        <v>71</v>
      </c>
      <c r="B304" s="14" t="s">
        <v>152</v>
      </c>
      <c r="C304" s="14" t="s">
        <v>141</v>
      </c>
      <c r="D304" t="s">
        <v>7</v>
      </c>
      <c r="E304" s="14" t="s">
        <v>156</v>
      </c>
      <c r="F304" s="43">
        <v>5.4886952042579651E-2</v>
      </c>
      <c r="V304"/>
    </row>
    <row r="305" spans="1:22" x14ac:dyDescent="0.2">
      <c r="A305" s="14" t="s">
        <v>72</v>
      </c>
      <c r="B305" s="14" t="s">
        <v>152</v>
      </c>
      <c r="C305" s="14" t="s">
        <v>153</v>
      </c>
      <c r="D305" t="s">
        <v>7</v>
      </c>
      <c r="E305" s="14" t="s">
        <v>156</v>
      </c>
      <c r="F305" s="43">
        <v>293.9449662566185</v>
      </c>
      <c r="V305"/>
    </row>
    <row r="306" spans="1:22" x14ac:dyDescent="0.2">
      <c r="A306" s="14" t="s">
        <v>72</v>
      </c>
      <c r="B306" s="14" t="s">
        <v>152</v>
      </c>
      <c r="C306" s="14" t="s">
        <v>49</v>
      </c>
      <c r="D306" t="s">
        <v>7</v>
      </c>
      <c r="E306" s="14" t="s">
        <v>156</v>
      </c>
      <c r="F306" s="43">
        <v>71.434288024902344</v>
      </c>
      <c r="V306"/>
    </row>
    <row r="307" spans="1:22" x14ac:dyDescent="0.2">
      <c r="A307" s="14" t="s">
        <v>72</v>
      </c>
      <c r="B307" s="14" t="s">
        <v>152</v>
      </c>
      <c r="C307" s="14" t="s">
        <v>141</v>
      </c>
      <c r="D307" t="s">
        <v>7</v>
      </c>
      <c r="E307" s="14" t="s">
        <v>156</v>
      </c>
      <c r="F307" s="43">
        <v>7.5525954365730286E-2</v>
      </c>
      <c r="V307"/>
    </row>
    <row r="308" spans="1:22" x14ac:dyDescent="0.2">
      <c r="A308" s="14" t="s">
        <v>70</v>
      </c>
      <c r="B308" s="14" t="s">
        <v>70</v>
      </c>
      <c r="C308" s="14" t="s">
        <v>153</v>
      </c>
      <c r="D308" t="s">
        <v>7</v>
      </c>
      <c r="E308" s="14" t="s">
        <v>80</v>
      </c>
      <c r="F308" s="43">
        <v>515.92099630832672</v>
      </c>
      <c r="V308"/>
    </row>
    <row r="309" spans="1:22" x14ac:dyDescent="0.2">
      <c r="A309" s="14" t="s">
        <v>70</v>
      </c>
      <c r="B309" s="14" t="s">
        <v>70</v>
      </c>
      <c r="C309" s="14" t="s">
        <v>49</v>
      </c>
      <c r="D309" t="s">
        <v>7</v>
      </c>
      <c r="E309" s="14" t="s">
        <v>80</v>
      </c>
      <c r="F309" s="43">
        <v>125.37873840332031</v>
      </c>
      <c r="V309"/>
    </row>
    <row r="310" spans="1:22" x14ac:dyDescent="0.2">
      <c r="A310" s="14" t="s">
        <v>70</v>
      </c>
      <c r="B310" s="14" t="s">
        <v>70</v>
      </c>
      <c r="C310" s="14" t="s">
        <v>141</v>
      </c>
      <c r="D310" t="s">
        <v>7</v>
      </c>
      <c r="E310" s="14" t="s">
        <v>80</v>
      </c>
      <c r="F310" s="43">
        <v>0.13256028294563293</v>
      </c>
      <c r="V310"/>
    </row>
    <row r="311" spans="1:22" x14ac:dyDescent="0.2">
      <c r="A311" s="14" t="s">
        <v>71</v>
      </c>
      <c r="B311" s="14" t="s">
        <v>70</v>
      </c>
      <c r="C311" s="14" t="s">
        <v>153</v>
      </c>
      <c r="D311" t="s">
        <v>7</v>
      </c>
      <c r="E311" s="14" t="s">
        <v>80</v>
      </c>
      <c r="F311" s="43">
        <v>559.85395133495331</v>
      </c>
      <c r="V311"/>
    </row>
    <row r="312" spans="1:22" x14ac:dyDescent="0.2">
      <c r="A312" s="14" t="s">
        <v>71</v>
      </c>
      <c r="B312" s="14" t="s">
        <v>70</v>
      </c>
      <c r="C312" s="14" t="s">
        <v>49</v>
      </c>
      <c r="D312" t="s">
        <v>7</v>
      </c>
      <c r="E312" s="14" t="s">
        <v>80</v>
      </c>
      <c r="F312" s="43">
        <v>136.0552978515625</v>
      </c>
      <c r="V312"/>
    </row>
    <row r="313" spans="1:22" x14ac:dyDescent="0.2">
      <c r="A313" s="14" t="s">
        <v>71</v>
      </c>
      <c r="B313" s="14" t="s">
        <v>70</v>
      </c>
      <c r="C313" s="14" t="s">
        <v>141</v>
      </c>
      <c r="D313" t="s">
        <v>7</v>
      </c>
      <c r="E313" s="14" t="s">
        <v>80</v>
      </c>
      <c r="F313" s="43">
        <v>0.14384837448596954</v>
      </c>
      <c r="V313"/>
    </row>
    <row r="314" spans="1:22" x14ac:dyDescent="0.2">
      <c r="A314" s="14" t="s">
        <v>72</v>
      </c>
      <c r="B314" s="14" t="s">
        <v>70</v>
      </c>
      <c r="C314" s="14" t="s">
        <v>153</v>
      </c>
      <c r="D314" t="s">
        <v>7</v>
      </c>
      <c r="E314" s="14" t="s">
        <v>80</v>
      </c>
      <c r="F314" s="43">
        <v>665.11035883426666</v>
      </c>
      <c r="V314"/>
    </row>
    <row r="315" spans="1:22" x14ac:dyDescent="0.2">
      <c r="A315" s="14" t="s">
        <v>72</v>
      </c>
      <c r="B315" s="14" t="s">
        <v>70</v>
      </c>
      <c r="C315" s="14" t="s">
        <v>49</v>
      </c>
      <c r="D315" t="s">
        <v>7</v>
      </c>
      <c r="E315" s="14" t="s">
        <v>80</v>
      </c>
      <c r="F315" s="43">
        <v>161.63462829589844</v>
      </c>
      <c r="V315"/>
    </row>
    <row r="316" spans="1:22" x14ac:dyDescent="0.2">
      <c r="A316" s="14" t="s">
        <v>72</v>
      </c>
      <c r="B316" s="14" t="s">
        <v>70</v>
      </c>
      <c r="C316" s="14" t="s">
        <v>141</v>
      </c>
      <c r="D316" t="s">
        <v>7</v>
      </c>
      <c r="E316" s="14" t="s">
        <v>80</v>
      </c>
      <c r="F316" s="43">
        <v>0.1708928644657135</v>
      </c>
      <c r="V316"/>
    </row>
    <row r="317" spans="1:22" x14ac:dyDescent="0.2">
      <c r="A317" s="14" t="s">
        <v>70</v>
      </c>
      <c r="B317" s="14" t="s">
        <v>152</v>
      </c>
      <c r="C317" s="14" t="s">
        <v>153</v>
      </c>
      <c r="D317" t="s">
        <v>7</v>
      </c>
      <c r="E317" s="14" t="s">
        <v>80</v>
      </c>
      <c r="F317" s="43">
        <v>515.92099630832672</v>
      </c>
      <c r="V317"/>
    </row>
    <row r="318" spans="1:22" x14ac:dyDescent="0.2">
      <c r="A318" s="14" t="s">
        <v>70</v>
      </c>
      <c r="B318" s="14" t="s">
        <v>152</v>
      </c>
      <c r="C318" s="14" t="s">
        <v>49</v>
      </c>
      <c r="D318" t="s">
        <v>7</v>
      </c>
      <c r="E318" s="14" t="s">
        <v>80</v>
      </c>
      <c r="F318" s="43">
        <v>125.37873840332031</v>
      </c>
      <c r="V318"/>
    </row>
    <row r="319" spans="1:22" x14ac:dyDescent="0.2">
      <c r="A319" s="14" t="s">
        <v>70</v>
      </c>
      <c r="B319" s="14" t="s">
        <v>152</v>
      </c>
      <c r="C319" s="14" t="s">
        <v>141</v>
      </c>
      <c r="D319" t="s">
        <v>7</v>
      </c>
      <c r="E319" s="14" t="s">
        <v>80</v>
      </c>
      <c r="F319" s="43">
        <v>0.13256028294563293</v>
      </c>
      <c r="V319"/>
    </row>
    <row r="320" spans="1:22" x14ac:dyDescent="0.2">
      <c r="A320" s="14" t="s">
        <v>71</v>
      </c>
      <c r="B320" s="14" t="s">
        <v>152</v>
      </c>
      <c r="C320" s="14" t="s">
        <v>153</v>
      </c>
      <c r="D320" t="s">
        <v>7</v>
      </c>
      <c r="E320" s="14" t="s">
        <v>80</v>
      </c>
      <c r="F320" s="43">
        <v>559.85395133495331</v>
      </c>
      <c r="V320"/>
    </row>
    <row r="321" spans="1:22" x14ac:dyDescent="0.2">
      <c r="A321" s="14" t="s">
        <v>71</v>
      </c>
      <c r="B321" s="14" t="s">
        <v>152</v>
      </c>
      <c r="C321" s="14" t="s">
        <v>49</v>
      </c>
      <c r="D321" t="s">
        <v>7</v>
      </c>
      <c r="E321" s="14" t="s">
        <v>80</v>
      </c>
      <c r="F321" s="43">
        <v>136.0552978515625</v>
      </c>
      <c r="V321"/>
    </row>
    <row r="322" spans="1:22" x14ac:dyDescent="0.2">
      <c r="A322" s="14" t="s">
        <v>71</v>
      </c>
      <c r="B322" s="14" t="s">
        <v>152</v>
      </c>
      <c r="C322" s="14" t="s">
        <v>141</v>
      </c>
      <c r="D322" t="s">
        <v>7</v>
      </c>
      <c r="E322" s="14" t="s">
        <v>80</v>
      </c>
      <c r="F322" s="43">
        <v>0.14384837448596954</v>
      </c>
      <c r="V322"/>
    </row>
    <row r="323" spans="1:22" x14ac:dyDescent="0.2">
      <c r="A323" s="14" t="s">
        <v>72</v>
      </c>
      <c r="B323" s="14" t="s">
        <v>152</v>
      </c>
      <c r="C323" s="14" t="s">
        <v>153</v>
      </c>
      <c r="D323" t="s">
        <v>7</v>
      </c>
      <c r="E323" s="14" t="s">
        <v>80</v>
      </c>
      <c r="F323" s="43">
        <v>665.11035883426666</v>
      </c>
      <c r="V323"/>
    </row>
    <row r="324" spans="1:22" x14ac:dyDescent="0.2">
      <c r="A324" s="14" t="s">
        <v>72</v>
      </c>
      <c r="B324" s="14" t="s">
        <v>152</v>
      </c>
      <c r="C324" s="14" t="s">
        <v>49</v>
      </c>
      <c r="D324" t="s">
        <v>7</v>
      </c>
      <c r="E324" s="14" t="s">
        <v>80</v>
      </c>
      <c r="F324" s="43">
        <v>161.63462829589844</v>
      </c>
      <c r="V324"/>
    </row>
    <row r="325" spans="1:22" x14ac:dyDescent="0.2">
      <c r="A325" s="14" t="s">
        <v>72</v>
      </c>
      <c r="B325" s="14" t="s">
        <v>152</v>
      </c>
      <c r="C325" s="14" t="s">
        <v>141</v>
      </c>
      <c r="D325" t="s">
        <v>7</v>
      </c>
      <c r="E325" s="14" t="s">
        <v>80</v>
      </c>
      <c r="F325" s="43">
        <v>0.1708928644657135</v>
      </c>
      <c r="V325"/>
    </row>
    <row r="326" spans="1:22" x14ac:dyDescent="0.2">
      <c r="A326" s="14" t="s">
        <v>70</v>
      </c>
      <c r="B326" s="14" t="s">
        <v>70</v>
      </c>
      <c r="C326" s="14" t="s">
        <v>153</v>
      </c>
      <c r="D326" t="s">
        <v>7</v>
      </c>
      <c r="E326" s="14" t="s">
        <v>157</v>
      </c>
      <c r="F326" s="43">
        <v>264.791855</v>
      </c>
      <c r="V326"/>
    </row>
    <row r="327" spans="1:22" x14ac:dyDescent="0.2">
      <c r="A327" s="14" t="s">
        <v>70</v>
      </c>
      <c r="B327" s="14" t="s">
        <v>70</v>
      </c>
      <c r="C327" s="14" t="s">
        <v>49</v>
      </c>
      <c r="D327" t="s">
        <v>7</v>
      </c>
      <c r="E327" s="14" t="s">
        <v>157</v>
      </c>
      <c r="F327" s="43">
        <v>64.349517822265625</v>
      </c>
      <c r="V327"/>
    </row>
    <row r="328" spans="1:22" x14ac:dyDescent="0.2">
      <c r="A328" s="14" t="s">
        <v>70</v>
      </c>
      <c r="B328" s="14" t="s">
        <v>70</v>
      </c>
      <c r="C328" s="14" t="s">
        <v>141</v>
      </c>
      <c r="D328" t="s">
        <v>7</v>
      </c>
      <c r="E328" s="14" t="s">
        <v>157</v>
      </c>
      <c r="F328" s="43">
        <v>6.803537905216217E-2</v>
      </c>
      <c r="V328"/>
    </row>
    <row r="329" spans="1:22" x14ac:dyDescent="0.2">
      <c r="A329" s="14" t="s">
        <v>71</v>
      </c>
      <c r="B329" s="14" t="s">
        <v>70</v>
      </c>
      <c r="C329" s="14" t="s">
        <v>153</v>
      </c>
      <c r="D329" t="s">
        <v>7</v>
      </c>
      <c r="E329" s="14" t="s">
        <v>157</v>
      </c>
      <c r="F329" s="43">
        <v>264.791855</v>
      </c>
      <c r="V329"/>
    </row>
    <row r="330" spans="1:22" x14ac:dyDescent="0.2">
      <c r="A330" s="14" t="s">
        <v>71</v>
      </c>
      <c r="B330" s="14" t="s">
        <v>70</v>
      </c>
      <c r="C330" s="14" t="s">
        <v>49</v>
      </c>
      <c r="D330" t="s">
        <v>7</v>
      </c>
      <c r="E330" s="14" t="s">
        <v>157</v>
      </c>
      <c r="F330" s="43">
        <v>64.349517822265625</v>
      </c>
      <c r="V330"/>
    </row>
    <row r="331" spans="1:22" x14ac:dyDescent="0.2">
      <c r="A331" s="14" t="s">
        <v>71</v>
      </c>
      <c r="B331" s="14" t="s">
        <v>70</v>
      </c>
      <c r="C331" s="14" t="s">
        <v>141</v>
      </c>
      <c r="D331" t="s">
        <v>7</v>
      </c>
      <c r="E331" s="14" t="s">
        <v>157</v>
      </c>
      <c r="F331" s="43">
        <v>6.803537905216217E-2</v>
      </c>
      <c r="V331"/>
    </row>
    <row r="332" spans="1:22" x14ac:dyDescent="0.2">
      <c r="A332" s="14" t="s">
        <v>72</v>
      </c>
      <c r="B332" s="14" t="s">
        <v>70</v>
      </c>
      <c r="C332" s="14" t="s">
        <v>153</v>
      </c>
      <c r="D332" t="s">
        <v>7</v>
      </c>
      <c r="E332" s="14" t="s">
        <v>157</v>
      </c>
      <c r="F332" s="43">
        <v>264.791855</v>
      </c>
      <c r="V332"/>
    </row>
    <row r="333" spans="1:22" x14ac:dyDescent="0.2">
      <c r="A333" s="14" t="s">
        <v>72</v>
      </c>
      <c r="B333" s="14" t="s">
        <v>70</v>
      </c>
      <c r="C333" s="14" t="s">
        <v>49</v>
      </c>
      <c r="D333" t="s">
        <v>7</v>
      </c>
      <c r="E333" s="14" t="s">
        <v>157</v>
      </c>
      <c r="F333" s="43">
        <v>64.349517822265625</v>
      </c>
      <c r="V333"/>
    </row>
    <row r="334" spans="1:22" x14ac:dyDescent="0.2">
      <c r="A334" s="14" t="s">
        <v>72</v>
      </c>
      <c r="B334" s="14" t="s">
        <v>70</v>
      </c>
      <c r="C334" s="14" t="s">
        <v>141</v>
      </c>
      <c r="D334" t="s">
        <v>7</v>
      </c>
      <c r="E334" s="14" t="s">
        <v>157</v>
      </c>
      <c r="F334" s="43">
        <v>6.803537905216217E-2</v>
      </c>
      <c r="V334"/>
    </row>
    <row r="335" spans="1:22" x14ac:dyDescent="0.2">
      <c r="A335" s="14" t="s">
        <v>70</v>
      </c>
      <c r="B335" s="14" t="s">
        <v>152</v>
      </c>
      <c r="C335" s="14" t="s">
        <v>153</v>
      </c>
      <c r="D335" t="s">
        <v>7</v>
      </c>
      <c r="E335" s="14" t="s">
        <v>157</v>
      </c>
      <c r="F335" s="43">
        <v>264.791855</v>
      </c>
      <c r="V335"/>
    </row>
    <row r="336" spans="1:22" x14ac:dyDescent="0.2">
      <c r="A336" s="14" t="s">
        <v>70</v>
      </c>
      <c r="B336" s="14" t="s">
        <v>152</v>
      </c>
      <c r="C336" s="14" t="s">
        <v>49</v>
      </c>
      <c r="D336" t="s">
        <v>7</v>
      </c>
      <c r="E336" s="14" t="s">
        <v>157</v>
      </c>
      <c r="F336" s="43">
        <v>64.349517822265625</v>
      </c>
      <c r="V336"/>
    </row>
    <row r="337" spans="1:22" x14ac:dyDescent="0.2">
      <c r="A337" s="14" t="s">
        <v>70</v>
      </c>
      <c r="B337" s="14" t="s">
        <v>152</v>
      </c>
      <c r="C337" s="14" t="s">
        <v>141</v>
      </c>
      <c r="D337" t="s">
        <v>7</v>
      </c>
      <c r="E337" s="14" t="s">
        <v>157</v>
      </c>
      <c r="F337" s="43">
        <v>6.803537905216217E-2</v>
      </c>
      <c r="V337"/>
    </row>
    <row r="338" spans="1:22" x14ac:dyDescent="0.2">
      <c r="A338" s="14" t="s">
        <v>71</v>
      </c>
      <c r="B338" s="14" t="s">
        <v>152</v>
      </c>
      <c r="C338" s="14" t="s">
        <v>153</v>
      </c>
      <c r="D338" t="s">
        <v>7</v>
      </c>
      <c r="E338" s="14" t="s">
        <v>157</v>
      </c>
      <c r="F338" s="43">
        <v>264.791855</v>
      </c>
      <c r="V338"/>
    </row>
    <row r="339" spans="1:22" x14ac:dyDescent="0.2">
      <c r="A339" s="14" t="s">
        <v>71</v>
      </c>
      <c r="B339" s="14" t="s">
        <v>152</v>
      </c>
      <c r="C339" s="14" t="s">
        <v>49</v>
      </c>
      <c r="D339" t="s">
        <v>7</v>
      </c>
      <c r="E339" s="14" t="s">
        <v>157</v>
      </c>
      <c r="F339" s="43">
        <v>64.349517822265625</v>
      </c>
      <c r="V339"/>
    </row>
    <row r="340" spans="1:22" x14ac:dyDescent="0.2">
      <c r="A340" s="14" t="s">
        <v>71</v>
      </c>
      <c r="B340" s="14" t="s">
        <v>152</v>
      </c>
      <c r="C340" s="14" t="s">
        <v>141</v>
      </c>
      <c r="D340" t="s">
        <v>7</v>
      </c>
      <c r="E340" s="14" t="s">
        <v>157</v>
      </c>
      <c r="F340" s="43">
        <v>6.803537905216217E-2</v>
      </c>
      <c r="V340"/>
    </row>
    <row r="341" spans="1:22" x14ac:dyDescent="0.2">
      <c r="A341" s="14" t="s">
        <v>72</v>
      </c>
      <c r="B341" s="14" t="s">
        <v>152</v>
      </c>
      <c r="C341" s="14" t="s">
        <v>153</v>
      </c>
      <c r="D341" t="s">
        <v>7</v>
      </c>
      <c r="E341" s="14" t="s">
        <v>157</v>
      </c>
      <c r="F341" s="43">
        <v>264.791855</v>
      </c>
      <c r="V341"/>
    </row>
    <row r="342" spans="1:22" x14ac:dyDescent="0.2">
      <c r="A342" s="14" t="s">
        <v>72</v>
      </c>
      <c r="B342" s="14" t="s">
        <v>152</v>
      </c>
      <c r="C342" s="14" t="s">
        <v>49</v>
      </c>
      <c r="D342" t="s">
        <v>7</v>
      </c>
      <c r="E342" s="14" t="s">
        <v>157</v>
      </c>
      <c r="F342" s="43">
        <v>64.349517822265625</v>
      </c>
      <c r="V342"/>
    </row>
    <row r="343" spans="1:22" x14ac:dyDescent="0.2">
      <c r="A343" s="14" t="s">
        <v>72</v>
      </c>
      <c r="B343" s="14" t="s">
        <v>152</v>
      </c>
      <c r="C343" s="14" t="s">
        <v>141</v>
      </c>
      <c r="D343" t="s">
        <v>7</v>
      </c>
      <c r="E343" s="14" t="s">
        <v>157</v>
      </c>
      <c r="F343" s="43">
        <v>6.803537905216217E-2</v>
      </c>
      <c r="V343"/>
    </row>
    <row r="344" spans="1:22" x14ac:dyDescent="0.2">
      <c r="A344" s="14" t="s">
        <v>70</v>
      </c>
      <c r="B344" s="14" t="s">
        <v>70</v>
      </c>
      <c r="C344" s="14" t="s">
        <v>153</v>
      </c>
      <c r="D344" t="s">
        <v>7</v>
      </c>
      <c r="E344" s="14" t="s">
        <v>158</v>
      </c>
      <c r="F344" s="44">
        <v>11.438791999999999</v>
      </c>
      <c r="V344"/>
    </row>
    <row r="345" spans="1:22" x14ac:dyDescent="0.2">
      <c r="A345" s="14" t="s">
        <v>70</v>
      </c>
      <c r="B345" s="14" t="s">
        <v>70</v>
      </c>
      <c r="C345" s="14" t="s">
        <v>49</v>
      </c>
      <c r="D345" t="s">
        <v>7</v>
      </c>
      <c r="E345" s="14" t="s">
        <v>158</v>
      </c>
      <c r="F345" s="43">
        <v>2.7798466682434082</v>
      </c>
      <c r="V345"/>
    </row>
    <row r="346" spans="1:22" x14ac:dyDescent="0.2">
      <c r="A346" s="14" t="s">
        <v>70</v>
      </c>
      <c r="B346" s="14" t="s">
        <v>70</v>
      </c>
      <c r="C346" s="14" t="s">
        <v>141</v>
      </c>
      <c r="D346" t="s">
        <v>7</v>
      </c>
      <c r="E346" s="14" t="s">
        <v>158</v>
      </c>
      <c r="F346" s="43">
        <v>2.9390729032456875E-3</v>
      </c>
      <c r="V346"/>
    </row>
    <row r="347" spans="1:22" x14ac:dyDescent="0.2">
      <c r="A347" s="14" t="s">
        <v>71</v>
      </c>
      <c r="B347" s="14" t="s">
        <v>70</v>
      </c>
      <c r="C347" s="14" t="s">
        <v>153</v>
      </c>
      <c r="D347" t="s">
        <v>7</v>
      </c>
      <c r="E347" s="14" t="s">
        <v>158</v>
      </c>
      <c r="F347" s="44">
        <v>11.438791999999999</v>
      </c>
      <c r="V347"/>
    </row>
    <row r="348" spans="1:22" x14ac:dyDescent="0.2">
      <c r="A348" s="14" t="s">
        <v>71</v>
      </c>
      <c r="B348" s="14" t="s">
        <v>70</v>
      </c>
      <c r="C348" s="14" t="s">
        <v>49</v>
      </c>
      <c r="D348" t="s">
        <v>7</v>
      </c>
      <c r="E348" s="14" t="s">
        <v>158</v>
      </c>
      <c r="F348" s="43">
        <v>2.7798466682434082</v>
      </c>
      <c r="V348"/>
    </row>
    <row r="349" spans="1:22" x14ac:dyDescent="0.2">
      <c r="A349" s="14" t="s">
        <v>71</v>
      </c>
      <c r="B349" s="14" t="s">
        <v>70</v>
      </c>
      <c r="C349" s="14" t="s">
        <v>141</v>
      </c>
      <c r="D349" t="s">
        <v>7</v>
      </c>
      <c r="E349" s="14" t="s">
        <v>158</v>
      </c>
      <c r="F349" s="43">
        <v>2.9390729032456875E-3</v>
      </c>
      <c r="V349"/>
    </row>
    <row r="350" spans="1:22" x14ac:dyDescent="0.2">
      <c r="A350" s="14" t="s">
        <v>72</v>
      </c>
      <c r="B350" s="14" t="s">
        <v>70</v>
      </c>
      <c r="C350" s="14" t="s">
        <v>153</v>
      </c>
      <c r="D350" t="s">
        <v>7</v>
      </c>
      <c r="E350" s="14" t="s">
        <v>158</v>
      </c>
      <c r="F350" s="44">
        <v>11.438791999999999</v>
      </c>
      <c r="V350"/>
    </row>
    <row r="351" spans="1:22" x14ac:dyDescent="0.2">
      <c r="A351" s="14" t="s">
        <v>72</v>
      </c>
      <c r="B351" s="14" t="s">
        <v>70</v>
      </c>
      <c r="C351" s="14" t="s">
        <v>49</v>
      </c>
      <c r="D351" t="s">
        <v>7</v>
      </c>
      <c r="E351" s="14" t="s">
        <v>158</v>
      </c>
      <c r="F351" s="43">
        <v>2.7798466682434082</v>
      </c>
      <c r="V351"/>
    </row>
    <row r="352" spans="1:22" x14ac:dyDescent="0.2">
      <c r="A352" s="14" t="s">
        <v>72</v>
      </c>
      <c r="B352" s="14" t="s">
        <v>70</v>
      </c>
      <c r="C352" s="14" t="s">
        <v>141</v>
      </c>
      <c r="D352" t="s">
        <v>7</v>
      </c>
      <c r="E352" s="14" t="s">
        <v>158</v>
      </c>
      <c r="F352" s="43">
        <v>2.9390729032456875E-3</v>
      </c>
      <c r="V352"/>
    </row>
    <row r="353" spans="1:22" x14ac:dyDescent="0.2">
      <c r="A353" s="14" t="s">
        <v>70</v>
      </c>
      <c r="B353" s="14" t="s">
        <v>152</v>
      </c>
      <c r="C353" s="14" t="s">
        <v>153</v>
      </c>
      <c r="D353" t="s">
        <v>7</v>
      </c>
      <c r="E353" s="14" t="s">
        <v>158</v>
      </c>
      <c r="F353" s="44">
        <v>45.755167999999998</v>
      </c>
      <c r="V353"/>
    </row>
    <row r="354" spans="1:22" x14ac:dyDescent="0.2">
      <c r="A354" s="14" t="s">
        <v>70</v>
      </c>
      <c r="B354" s="14" t="s">
        <v>152</v>
      </c>
      <c r="C354" s="14" t="s">
        <v>49</v>
      </c>
      <c r="D354" t="s">
        <v>7</v>
      </c>
      <c r="E354" s="14" t="s">
        <v>158</v>
      </c>
      <c r="F354" s="43">
        <v>11.119386672973633</v>
      </c>
      <c r="V354"/>
    </row>
    <row r="355" spans="1:22" x14ac:dyDescent="0.2">
      <c r="A355" s="14" t="s">
        <v>70</v>
      </c>
      <c r="B355" s="14" t="s">
        <v>152</v>
      </c>
      <c r="C355" s="14" t="s">
        <v>141</v>
      </c>
      <c r="D355" t="s">
        <v>7</v>
      </c>
      <c r="E355" s="14" t="s">
        <v>158</v>
      </c>
      <c r="F355" s="43">
        <v>1.175629161298275E-2</v>
      </c>
      <c r="V355"/>
    </row>
    <row r="356" spans="1:22" x14ac:dyDescent="0.2">
      <c r="A356" s="14" t="s">
        <v>71</v>
      </c>
      <c r="B356" s="14" t="s">
        <v>152</v>
      </c>
      <c r="C356" s="14" t="s">
        <v>153</v>
      </c>
      <c r="D356" t="s">
        <v>7</v>
      </c>
      <c r="E356" s="14" t="s">
        <v>158</v>
      </c>
      <c r="F356" s="44">
        <v>45.755168000000005</v>
      </c>
      <c r="V356"/>
    </row>
    <row r="357" spans="1:22" x14ac:dyDescent="0.2">
      <c r="A357" s="14" t="s">
        <v>71</v>
      </c>
      <c r="B357" s="14" t="s">
        <v>152</v>
      </c>
      <c r="C357" s="14" t="s">
        <v>49</v>
      </c>
      <c r="D357" t="s">
        <v>7</v>
      </c>
      <c r="E357" s="14" t="s">
        <v>158</v>
      </c>
      <c r="F357" s="43">
        <v>11.119386672973633</v>
      </c>
      <c r="V357"/>
    </row>
    <row r="358" spans="1:22" x14ac:dyDescent="0.2">
      <c r="A358" s="14" t="s">
        <v>71</v>
      </c>
      <c r="B358" s="14" t="s">
        <v>152</v>
      </c>
      <c r="C358" s="14" t="s">
        <v>141</v>
      </c>
      <c r="D358" t="s">
        <v>7</v>
      </c>
      <c r="E358" s="14" t="s">
        <v>158</v>
      </c>
      <c r="F358" s="43">
        <v>1.175629161298275E-2</v>
      </c>
      <c r="V358"/>
    </row>
    <row r="359" spans="1:22" x14ac:dyDescent="0.2">
      <c r="A359" s="14" t="s">
        <v>72</v>
      </c>
      <c r="B359" s="14" t="s">
        <v>152</v>
      </c>
      <c r="C359" s="14" t="s">
        <v>153</v>
      </c>
      <c r="D359" t="s">
        <v>7</v>
      </c>
      <c r="E359" s="14" t="s">
        <v>158</v>
      </c>
      <c r="F359" s="44">
        <v>45.755167999999998</v>
      </c>
      <c r="V359"/>
    </row>
    <row r="360" spans="1:22" x14ac:dyDescent="0.2">
      <c r="A360" s="14" t="s">
        <v>72</v>
      </c>
      <c r="B360" s="14" t="s">
        <v>152</v>
      </c>
      <c r="C360" s="14" t="s">
        <v>49</v>
      </c>
      <c r="D360" t="s">
        <v>7</v>
      </c>
      <c r="E360" s="14" t="s">
        <v>158</v>
      </c>
      <c r="F360" s="43">
        <v>11.119386672973633</v>
      </c>
      <c r="V360"/>
    </row>
    <row r="361" spans="1:22" x14ac:dyDescent="0.2">
      <c r="A361" s="14" t="s">
        <v>72</v>
      </c>
      <c r="B361" s="14" t="s">
        <v>152</v>
      </c>
      <c r="C361" s="14" t="s">
        <v>141</v>
      </c>
      <c r="D361" t="s">
        <v>7</v>
      </c>
      <c r="E361" s="14" t="s">
        <v>158</v>
      </c>
      <c r="F361" s="43">
        <v>1.175629161298275E-2</v>
      </c>
      <c r="V361"/>
    </row>
    <row r="362" spans="1:22" x14ac:dyDescent="0.2">
      <c r="A362" s="14" t="s">
        <v>70</v>
      </c>
      <c r="B362" s="14" t="s">
        <v>70</v>
      </c>
      <c r="C362" s="14" t="s">
        <v>153</v>
      </c>
      <c r="D362" t="s">
        <v>7</v>
      </c>
      <c r="E362" s="14" t="s">
        <v>161</v>
      </c>
      <c r="F362" s="43">
        <v>4.3068999999999997</v>
      </c>
      <c r="V362"/>
    </row>
    <row r="363" spans="1:22" x14ac:dyDescent="0.2">
      <c r="A363" s="14" t="s">
        <v>70</v>
      </c>
      <c r="B363" s="14" t="s">
        <v>70</v>
      </c>
      <c r="C363" s="14" t="s">
        <v>49</v>
      </c>
      <c r="D363" t="s">
        <v>7</v>
      </c>
      <c r="E363" s="14" t="s">
        <v>161</v>
      </c>
      <c r="F363" s="43">
        <v>1.0466597080230713</v>
      </c>
      <c r="V363"/>
    </row>
    <row r="364" spans="1:22" x14ac:dyDescent="0.2">
      <c r="A364" s="14" t="s">
        <v>70</v>
      </c>
      <c r="B364" s="14" t="s">
        <v>70</v>
      </c>
      <c r="C364" s="14" t="s">
        <v>141</v>
      </c>
      <c r="D364" t="s">
        <v>7</v>
      </c>
      <c r="E364" s="14" t="s">
        <v>161</v>
      </c>
      <c r="F364" s="43">
        <v>1.1066109873354435E-3</v>
      </c>
      <c r="V364"/>
    </row>
    <row r="365" spans="1:22" x14ac:dyDescent="0.2">
      <c r="A365" s="14" t="s">
        <v>71</v>
      </c>
      <c r="B365" s="14" t="s">
        <v>70</v>
      </c>
      <c r="C365" s="14" t="s">
        <v>153</v>
      </c>
      <c r="D365" t="s">
        <v>7</v>
      </c>
      <c r="E365" s="14" t="s">
        <v>161</v>
      </c>
      <c r="F365" s="43">
        <v>4.3069000000000006</v>
      </c>
      <c r="V365"/>
    </row>
    <row r="366" spans="1:22" x14ac:dyDescent="0.2">
      <c r="A366" s="14" t="s">
        <v>71</v>
      </c>
      <c r="B366" s="14" t="s">
        <v>70</v>
      </c>
      <c r="C366" s="14" t="s">
        <v>49</v>
      </c>
      <c r="D366" t="s">
        <v>7</v>
      </c>
      <c r="E366" s="14" t="s">
        <v>161</v>
      </c>
      <c r="F366" s="43">
        <v>1.0466597080230713</v>
      </c>
      <c r="V366"/>
    </row>
    <row r="367" spans="1:22" x14ac:dyDescent="0.2">
      <c r="A367" s="14" t="s">
        <v>71</v>
      </c>
      <c r="B367" s="14" t="s">
        <v>70</v>
      </c>
      <c r="C367" s="14" t="s">
        <v>141</v>
      </c>
      <c r="D367" t="s">
        <v>7</v>
      </c>
      <c r="E367" s="14" t="s">
        <v>161</v>
      </c>
      <c r="F367" s="43">
        <v>1.1066109873354435E-3</v>
      </c>
      <c r="V367"/>
    </row>
    <row r="368" spans="1:22" x14ac:dyDescent="0.2">
      <c r="A368" s="14" t="s">
        <v>72</v>
      </c>
      <c r="B368" s="14" t="s">
        <v>70</v>
      </c>
      <c r="C368" s="14" t="s">
        <v>153</v>
      </c>
      <c r="D368" t="s">
        <v>7</v>
      </c>
      <c r="E368" s="14" t="s">
        <v>161</v>
      </c>
      <c r="F368" s="43">
        <v>4.3068999999999997</v>
      </c>
      <c r="V368"/>
    </row>
    <row r="369" spans="1:22" x14ac:dyDescent="0.2">
      <c r="A369" s="14" t="s">
        <v>72</v>
      </c>
      <c r="B369" s="14" t="s">
        <v>70</v>
      </c>
      <c r="C369" s="14" t="s">
        <v>49</v>
      </c>
      <c r="D369" t="s">
        <v>7</v>
      </c>
      <c r="E369" s="14" t="s">
        <v>161</v>
      </c>
      <c r="F369" s="43">
        <v>1.0466597080230713</v>
      </c>
      <c r="V369"/>
    </row>
    <row r="370" spans="1:22" x14ac:dyDescent="0.2">
      <c r="A370" s="14" t="s">
        <v>72</v>
      </c>
      <c r="B370" s="14" t="s">
        <v>70</v>
      </c>
      <c r="C370" s="14" t="s">
        <v>141</v>
      </c>
      <c r="D370" t="s">
        <v>7</v>
      </c>
      <c r="E370" s="14" t="s">
        <v>161</v>
      </c>
      <c r="F370" s="43">
        <v>1.1066109873354435E-3</v>
      </c>
      <c r="V370"/>
    </row>
    <row r="371" spans="1:22" x14ac:dyDescent="0.2">
      <c r="A371" s="14" t="s">
        <v>70</v>
      </c>
      <c r="B371" s="14" t="s">
        <v>152</v>
      </c>
      <c r="C371" s="14" t="s">
        <v>153</v>
      </c>
      <c r="D371" t="s">
        <v>7</v>
      </c>
      <c r="E371" s="14" t="s">
        <v>161</v>
      </c>
      <c r="F371" s="43">
        <v>4.3069000000000006</v>
      </c>
      <c r="V371"/>
    </row>
    <row r="372" spans="1:22" x14ac:dyDescent="0.2">
      <c r="A372" s="14" t="s">
        <v>70</v>
      </c>
      <c r="B372" s="14" t="s">
        <v>152</v>
      </c>
      <c r="C372" s="14" t="s">
        <v>49</v>
      </c>
      <c r="D372" t="s">
        <v>7</v>
      </c>
      <c r="E372" s="14" t="s">
        <v>161</v>
      </c>
      <c r="F372" s="43">
        <v>1.0466597080230713</v>
      </c>
      <c r="V372"/>
    </row>
    <row r="373" spans="1:22" x14ac:dyDescent="0.2">
      <c r="A373" s="14" t="s">
        <v>70</v>
      </c>
      <c r="B373" s="14" t="s">
        <v>152</v>
      </c>
      <c r="C373" s="14" t="s">
        <v>141</v>
      </c>
      <c r="D373" t="s">
        <v>7</v>
      </c>
      <c r="E373" s="14" t="s">
        <v>161</v>
      </c>
      <c r="F373" s="43">
        <v>1.1066109873354435E-3</v>
      </c>
      <c r="V373"/>
    </row>
    <row r="374" spans="1:22" x14ac:dyDescent="0.2">
      <c r="A374" s="14" t="s">
        <v>71</v>
      </c>
      <c r="B374" s="14" t="s">
        <v>152</v>
      </c>
      <c r="C374" s="14" t="s">
        <v>153</v>
      </c>
      <c r="D374" t="s">
        <v>7</v>
      </c>
      <c r="E374" s="14" t="s">
        <v>161</v>
      </c>
      <c r="F374" s="43">
        <v>4.3068999999999988</v>
      </c>
      <c r="V374"/>
    </row>
    <row r="375" spans="1:22" x14ac:dyDescent="0.2">
      <c r="A375" s="14" t="s">
        <v>71</v>
      </c>
      <c r="B375" s="14" t="s">
        <v>152</v>
      </c>
      <c r="C375" s="14" t="s">
        <v>49</v>
      </c>
      <c r="D375" t="s">
        <v>7</v>
      </c>
      <c r="E375" s="14" t="s">
        <v>161</v>
      </c>
      <c r="F375" s="43">
        <v>1.0466597080230713</v>
      </c>
      <c r="V375"/>
    </row>
    <row r="376" spans="1:22" x14ac:dyDescent="0.2">
      <c r="A376" s="14" t="s">
        <v>71</v>
      </c>
      <c r="B376" s="14" t="s">
        <v>152</v>
      </c>
      <c r="C376" s="14" t="s">
        <v>141</v>
      </c>
      <c r="D376" t="s">
        <v>7</v>
      </c>
      <c r="E376" s="14" t="s">
        <v>161</v>
      </c>
      <c r="F376" s="43">
        <v>1.1066109873354435E-3</v>
      </c>
      <c r="V376"/>
    </row>
    <row r="377" spans="1:22" x14ac:dyDescent="0.2">
      <c r="A377" s="14" t="s">
        <v>72</v>
      </c>
      <c r="B377" s="14" t="s">
        <v>152</v>
      </c>
      <c r="C377" s="14" t="s">
        <v>153</v>
      </c>
      <c r="D377" t="s">
        <v>7</v>
      </c>
      <c r="E377" s="14" t="s">
        <v>161</v>
      </c>
      <c r="F377" s="43">
        <v>4.3068999999999997</v>
      </c>
      <c r="V377"/>
    </row>
    <row r="378" spans="1:22" x14ac:dyDescent="0.2">
      <c r="A378" s="14" t="s">
        <v>72</v>
      </c>
      <c r="B378" s="14" t="s">
        <v>152</v>
      </c>
      <c r="C378" s="14" t="s">
        <v>49</v>
      </c>
      <c r="D378" t="s">
        <v>7</v>
      </c>
      <c r="E378" s="14" t="s">
        <v>161</v>
      </c>
      <c r="F378" s="43">
        <v>1.0466597080230713</v>
      </c>
      <c r="V378"/>
    </row>
    <row r="379" spans="1:22" x14ac:dyDescent="0.2">
      <c r="A379" s="14" t="s">
        <v>72</v>
      </c>
      <c r="B379" s="14" t="s">
        <v>152</v>
      </c>
      <c r="C379" s="14" t="s">
        <v>141</v>
      </c>
      <c r="D379" t="s">
        <v>7</v>
      </c>
      <c r="E379" s="14" t="s">
        <v>161</v>
      </c>
      <c r="F379" s="43">
        <v>1.1066109873354435E-3</v>
      </c>
      <c r="V379"/>
    </row>
    <row r="380" spans="1:22" x14ac:dyDescent="0.2">
      <c r="A380" s="14" t="s">
        <v>70</v>
      </c>
      <c r="B380" s="14" t="s">
        <v>70</v>
      </c>
      <c r="C380" s="14" t="s">
        <v>153</v>
      </c>
      <c r="D380" t="s">
        <v>7</v>
      </c>
      <c r="E380" s="14" t="s">
        <v>160</v>
      </c>
      <c r="F380" s="44">
        <v>2.5982270000000001</v>
      </c>
      <c r="V380"/>
    </row>
    <row r="381" spans="1:22" x14ac:dyDescent="0.2">
      <c r="A381" s="14" t="s">
        <v>70</v>
      </c>
      <c r="B381" s="14" t="s">
        <v>70</v>
      </c>
      <c r="C381" s="14" t="s">
        <v>49</v>
      </c>
      <c r="D381" t="s">
        <v>7</v>
      </c>
      <c r="E381" s="14" t="s">
        <v>160</v>
      </c>
      <c r="F381" s="43">
        <v>0.63141918182373047</v>
      </c>
      <c r="V381"/>
    </row>
    <row r="382" spans="1:22" x14ac:dyDescent="0.2">
      <c r="A382" s="14" t="s">
        <v>70</v>
      </c>
      <c r="B382" s="14" t="s">
        <v>70</v>
      </c>
      <c r="C382" s="14" t="s">
        <v>141</v>
      </c>
      <c r="D382" t="s">
        <v>7</v>
      </c>
      <c r="E382" s="14" t="s">
        <v>160</v>
      </c>
      <c r="F382" s="43">
        <v>6.6758610773831606E-4</v>
      </c>
      <c r="V382"/>
    </row>
    <row r="383" spans="1:22" x14ac:dyDescent="0.2">
      <c r="A383" s="14" t="s">
        <v>71</v>
      </c>
      <c r="B383" s="14" t="s">
        <v>70</v>
      </c>
      <c r="C383" s="14" t="s">
        <v>153</v>
      </c>
      <c r="D383" t="s">
        <v>7</v>
      </c>
      <c r="E383" s="14" t="s">
        <v>160</v>
      </c>
      <c r="F383" s="44">
        <v>2.5982270000000001</v>
      </c>
      <c r="V383"/>
    </row>
    <row r="384" spans="1:22" x14ac:dyDescent="0.2">
      <c r="A384" s="14" t="s">
        <v>71</v>
      </c>
      <c r="B384" s="14" t="s">
        <v>70</v>
      </c>
      <c r="C384" s="14" t="s">
        <v>49</v>
      </c>
      <c r="D384" t="s">
        <v>7</v>
      </c>
      <c r="E384" s="14" t="s">
        <v>160</v>
      </c>
      <c r="F384" s="43">
        <v>0.63141918182373047</v>
      </c>
      <c r="V384"/>
    </row>
    <row r="385" spans="1:22" x14ac:dyDescent="0.2">
      <c r="A385" s="14" t="s">
        <v>71</v>
      </c>
      <c r="B385" s="14" t="s">
        <v>70</v>
      </c>
      <c r="C385" s="14" t="s">
        <v>141</v>
      </c>
      <c r="D385" t="s">
        <v>7</v>
      </c>
      <c r="E385" s="14" t="s">
        <v>160</v>
      </c>
      <c r="F385" s="43">
        <v>6.6758610773831606E-4</v>
      </c>
      <c r="V385"/>
    </row>
    <row r="386" spans="1:22" x14ac:dyDescent="0.2">
      <c r="A386" s="14" t="s">
        <v>72</v>
      </c>
      <c r="B386" s="14" t="s">
        <v>70</v>
      </c>
      <c r="C386" s="14" t="s">
        <v>153</v>
      </c>
      <c r="D386" t="s">
        <v>7</v>
      </c>
      <c r="E386" s="14" t="s">
        <v>160</v>
      </c>
      <c r="F386" s="44">
        <v>2.5982270000000001</v>
      </c>
      <c r="V386"/>
    </row>
    <row r="387" spans="1:22" x14ac:dyDescent="0.2">
      <c r="A387" s="14" t="s">
        <v>72</v>
      </c>
      <c r="B387" s="14" t="s">
        <v>70</v>
      </c>
      <c r="C387" s="14" t="s">
        <v>49</v>
      </c>
      <c r="D387" t="s">
        <v>7</v>
      </c>
      <c r="E387" s="14" t="s">
        <v>160</v>
      </c>
      <c r="F387" s="43">
        <v>0.63141918182373047</v>
      </c>
      <c r="V387"/>
    </row>
    <row r="388" spans="1:22" x14ac:dyDescent="0.2">
      <c r="A388" s="14" t="s">
        <v>72</v>
      </c>
      <c r="B388" s="14" t="s">
        <v>70</v>
      </c>
      <c r="C388" s="14" t="s">
        <v>141</v>
      </c>
      <c r="D388" t="s">
        <v>7</v>
      </c>
      <c r="E388" s="14" t="s">
        <v>160</v>
      </c>
      <c r="F388" s="43">
        <v>6.6758610773831606E-4</v>
      </c>
      <c r="V388"/>
    </row>
    <row r="389" spans="1:22" x14ac:dyDescent="0.2">
      <c r="A389" s="14" t="s">
        <v>70</v>
      </c>
      <c r="B389" s="14" t="s">
        <v>152</v>
      </c>
      <c r="C389" s="14" t="s">
        <v>153</v>
      </c>
      <c r="D389" t="s">
        <v>7</v>
      </c>
      <c r="E389" s="14" t="s">
        <v>160</v>
      </c>
      <c r="F389" s="44">
        <v>2.5982270000000001</v>
      </c>
      <c r="V389"/>
    </row>
    <row r="390" spans="1:22" x14ac:dyDescent="0.2">
      <c r="A390" s="14" t="s">
        <v>70</v>
      </c>
      <c r="B390" s="14" t="s">
        <v>152</v>
      </c>
      <c r="C390" s="14" t="s">
        <v>49</v>
      </c>
      <c r="D390" t="s">
        <v>7</v>
      </c>
      <c r="E390" s="14" t="s">
        <v>160</v>
      </c>
      <c r="F390" s="43">
        <v>0.63141918182373047</v>
      </c>
      <c r="V390"/>
    </row>
    <row r="391" spans="1:22" x14ac:dyDescent="0.2">
      <c r="A391" s="14" t="s">
        <v>70</v>
      </c>
      <c r="B391" s="14" t="s">
        <v>152</v>
      </c>
      <c r="C391" s="14" t="s">
        <v>141</v>
      </c>
      <c r="D391" t="s">
        <v>7</v>
      </c>
      <c r="E391" s="14" t="s">
        <v>160</v>
      </c>
      <c r="F391" s="43">
        <v>6.6758610773831606E-4</v>
      </c>
      <c r="V391"/>
    </row>
    <row r="392" spans="1:22" x14ac:dyDescent="0.2">
      <c r="A392" s="14" t="s">
        <v>71</v>
      </c>
      <c r="B392" s="14" t="s">
        <v>152</v>
      </c>
      <c r="C392" s="14" t="s">
        <v>153</v>
      </c>
      <c r="D392" t="s">
        <v>7</v>
      </c>
      <c r="E392" s="14" t="s">
        <v>160</v>
      </c>
      <c r="F392" s="44">
        <v>2.5982270000000001</v>
      </c>
      <c r="V392"/>
    </row>
    <row r="393" spans="1:22" x14ac:dyDescent="0.2">
      <c r="A393" s="14" t="s">
        <v>71</v>
      </c>
      <c r="B393" s="14" t="s">
        <v>152</v>
      </c>
      <c r="C393" s="14" t="s">
        <v>49</v>
      </c>
      <c r="D393" t="s">
        <v>7</v>
      </c>
      <c r="E393" s="14" t="s">
        <v>160</v>
      </c>
      <c r="F393" s="43">
        <v>0.63141918182373047</v>
      </c>
      <c r="V393"/>
    </row>
    <row r="394" spans="1:22" x14ac:dyDescent="0.2">
      <c r="A394" s="14" t="s">
        <v>71</v>
      </c>
      <c r="B394" s="14" t="s">
        <v>152</v>
      </c>
      <c r="C394" s="14" t="s">
        <v>141</v>
      </c>
      <c r="D394" t="s">
        <v>7</v>
      </c>
      <c r="E394" s="14" t="s">
        <v>160</v>
      </c>
      <c r="F394" s="43">
        <v>6.6758610773831606E-4</v>
      </c>
      <c r="V394"/>
    </row>
    <row r="395" spans="1:22" x14ac:dyDescent="0.2">
      <c r="A395" s="14" t="s">
        <v>72</v>
      </c>
      <c r="B395" s="14" t="s">
        <v>152</v>
      </c>
      <c r="C395" s="14" t="s">
        <v>153</v>
      </c>
      <c r="D395" t="s">
        <v>7</v>
      </c>
      <c r="E395" s="14" t="s">
        <v>160</v>
      </c>
      <c r="F395" s="44">
        <v>2.5982269999999996</v>
      </c>
      <c r="V395"/>
    </row>
    <row r="396" spans="1:22" x14ac:dyDescent="0.2">
      <c r="A396" s="14" t="s">
        <v>72</v>
      </c>
      <c r="B396" s="14" t="s">
        <v>152</v>
      </c>
      <c r="C396" s="14" t="s">
        <v>49</v>
      </c>
      <c r="D396" t="s">
        <v>7</v>
      </c>
      <c r="E396" s="14" t="s">
        <v>160</v>
      </c>
      <c r="F396" s="43">
        <v>0.63141918182373047</v>
      </c>
      <c r="V396"/>
    </row>
    <row r="397" spans="1:22" x14ac:dyDescent="0.2">
      <c r="A397" s="14" t="s">
        <v>72</v>
      </c>
      <c r="B397" s="14" t="s">
        <v>152</v>
      </c>
      <c r="C397" s="14" t="s">
        <v>141</v>
      </c>
      <c r="D397" t="s">
        <v>7</v>
      </c>
      <c r="E397" s="14" t="s">
        <v>160</v>
      </c>
      <c r="F397" s="43">
        <v>6.6758610773831606E-4</v>
      </c>
      <c r="V397"/>
    </row>
    <row r="398" spans="1:22" x14ac:dyDescent="0.2">
      <c r="A398" s="14" t="s">
        <v>70</v>
      </c>
      <c r="B398" s="14" t="s">
        <v>70</v>
      </c>
      <c r="C398" s="14" t="s">
        <v>153</v>
      </c>
      <c r="D398" t="s">
        <v>7</v>
      </c>
      <c r="E398" s="14" t="s">
        <v>159</v>
      </c>
      <c r="F398" s="43">
        <v>1.807712</v>
      </c>
      <c r="V398"/>
    </row>
    <row r="399" spans="1:22" x14ac:dyDescent="0.2">
      <c r="A399" s="14" t="s">
        <v>70</v>
      </c>
      <c r="B399" s="14" t="s">
        <v>70</v>
      </c>
      <c r="C399" s="14" t="s">
        <v>49</v>
      </c>
      <c r="D399" t="s">
        <v>7</v>
      </c>
      <c r="E399" s="14" t="s">
        <v>159</v>
      </c>
      <c r="F399" s="43">
        <v>0.43930882215499878</v>
      </c>
      <c r="V399"/>
    </row>
    <row r="400" spans="1:22" x14ac:dyDescent="0.2">
      <c r="A400" s="14" t="s">
        <v>70</v>
      </c>
      <c r="B400" s="14" t="s">
        <v>70</v>
      </c>
      <c r="C400" s="14" t="s">
        <v>141</v>
      </c>
      <c r="D400" t="s">
        <v>7</v>
      </c>
      <c r="E400" s="14" t="s">
        <v>159</v>
      </c>
      <c r="F400" s="43">
        <v>4.6447190106846392E-4</v>
      </c>
      <c r="V400"/>
    </row>
    <row r="401" spans="1:22" x14ac:dyDescent="0.2">
      <c r="A401" s="14" t="s">
        <v>71</v>
      </c>
      <c r="B401" s="14" t="s">
        <v>70</v>
      </c>
      <c r="C401" s="14" t="s">
        <v>153</v>
      </c>
      <c r="D401" t="s">
        <v>7</v>
      </c>
      <c r="E401" s="14" t="s">
        <v>159</v>
      </c>
      <c r="F401" s="43">
        <v>1.807712</v>
      </c>
      <c r="V401"/>
    </row>
    <row r="402" spans="1:22" x14ac:dyDescent="0.2">
      <c r="A402" s="14" t="s">
        <v>71</v>
      </c>
      <c r="B402" s="14" t="s">
        <v>70</v>
      </c>
      <c r="C402" s="14" t="s">
        <v>49</v>
      </c>
      <c r="D402" t="s">
        <v>7</v>
      </c>
      <c r="E402" s="14" t="s">
        <v>159</v>
      </c>
      <c r="F402" s="43">
        <v>0.43930882215499878</v>
      </c>
      <c r="V402"/>
    </row>
    <row r="403" spans="1:22" x14ac:dyDescent="0.2">
      <c r="A403" s="14" t="s">
        <v>71</v>
      </c>
      <c r="B403" s="14" t="s">
        <v>70</v>
      </c>
      <c r="C403" s="14" t="s">
        <v>141</v>
      </c>
      <c r="D403" t="s">
        <v>7</v>
      </c>
      <c r="E403" s="14" t="s">
        <v>159</v>
      </c>
      <c r="F403" s="43">
        <v>4.6447190106846392E-4</v>
      </c>
      <c r="V403"/>
    </row>
    <row r="404" spans="1:22" x14ac:dyDescent="0.2">
      <c r="A404" s="14" t="s">
        <v>72</v>
      </c>
      <c r="B404" s="14" t="s">
        <v>70</v>
      </c>
      <c r="C404" s="14" t="s">
        <v>153</v>
      </c>
      <c r="D404" t="s">
        <v>7</v>
      </c>
      <c r="E404" s="14" t="s">
        <v>159</v>
      </c>
      <c r="F404" s="43">
        <v>1.807712</v>
      </c>
      <c r="V404"/>
    </row>
    <row r="405" spans="1:22" x14ac:dyDescent="0.2">
      <c r="A405" s="14" t="s">
        <v>72</v>
      </c>
      <c r="B405" s="14" t="s">
        <v>70</v>
      </c>
      <c r="C405" s="14" t="s">
        <v>49</v>
      </c>
      <c r="D405" t="s">
        <v>7</v>
      </c>
      <c r="E405" s="14" t="s">
        <v>159</v>
      </c>
      <c r="F405" s="43">
        <v>0.43930882215499878</v>
      </c>
      <c r="V405"/>
    </row>
    <row r="406" spans="1:22" x14ac:dyDescent="0.2">
      <c r="A406" s="14" t="s">
        <v>72</v>
      </c>
      <c r="B406" s="14" t="s">
        <v>70</v>
      </c>
      <c r="C406" s="14" t="s">
        <v>141</v>
      </c>
      <c r="D406" t="s">
        <v>7</v>
      </c>
      <c r="E406" s="14" t="s">
        <v>159</v>
      </c>
      <c r="F406" s="43">
        <v>4.6447190106846392E-4</v>
      </c>
      <c r="V406"/>
    </row>
    <row r="407" spans="1:22" x14ac:dyDescent="0.2">
      <c r="A407" s="14" t="s">
        <v>70</v>
      </c>
      <c r="B407" s="14" t="s">
        <v>152</v>
      </c>
      <c r="C407" s="14" t="s">
        <v>153</v>
      </c>
      <c r="D407" t="s">
        <v>7</v>
      </c>
      <c r="E407" s="14" t="s">
        <v>159</v>
      </c>
      <c r="F407" s="43">
        <v>1.807712</v>
      </c>
      <c r="V407"/>
    </row>
    <row r="408" spans="1:22" x14ac:dyDescent="0.2">
      <c r="A408" s="14" t="s">
        <v>70</v>
      </c>
      <c r="B408" s="14" t="s">
        <v>152</v>
      </c>
      <c r="C408" s="14" t="s">
        <v>49</v>
      </c>
      <c r="D408" t="s">
        <v>7</v>
      </c>
      <c r="E408" s="14" t="s">
        <v>159</v>
      </c>
      <c r="F408" s="43">
        <v>0.43930882215499878</v>
      </c>
      <c r="V408"/>
    </row>
    <row r="409" spans="1:22" x14ac:dyDescent="0.2">
      <c r="A409" s="14" t="s">
        <v>70</v>
      </c>
      <c r="B409" s="14" t="s">
        <v>152</v>
      </c>
      <c r="C409" s="14" t="s">
        <v>141</v>
      </c>
      <c r="D409" t="s">
        <v>7</v>
      </c>
      <c r="E409" s="14" t="s">
        <v>159</v>
      </c>
      <c r="F409" s="43">
        <v>4.6447190106846392E-4</v>
      </c>
      <c r="V409"/>
    </row>
    <row r="410" spans="1:22" x14ac:dyDescent="0.2">
      <c r="A410" s="14" t="s">
        <v>71</v>
      </c>
      <c r="B410" s="14" t="s">
        <v>152</v>
      </c>
      <c r="C410" s="14" t="s">
        <v>153</v>
      </c>
      <c r="D410" t="s">
        <v>7</v>
      </c>
      <c r="E410" s="14" t="s">
        <v>159</v>
      </c>
      <c r="F410" s="43">
        <v>1.807712</v>
      </c>
      <c r="V410"/>
    </row>
    <row r="411" spans="1:22" x14ac:dyDescent="0.2">
      <c r="A411" s="14" t="s">
        <v>71</v>
      </c>
      <c r="B411" s="14" t="s">
        <v>152</v>
      </c>
      <c r="C411" s="14" t="s">
        <v>49</v>
      </c>
      <c r="D411" t="s">
        <v>7</v>
      </c>
      <c r="E411" s="14" t="s">
        <v>159</v>
      </c>
      <c r="F411" s="43">
        <v>0.43930882215499878</v>
      </c>
      <c r="V411"/>
    </row>
    <row r="412" spans="1:22" x14ac:dyDescent="0.2">
      <c r="A412" s="14" t="s">
        <v>71</v>
      </c>
      <c r="B412" s="14" t="s">
        <v>152</v>
      </c>
      <c r="C412" s="14" t="s">
        <v>141</v>
      </c>
      <c r="D412" t="s">
        <v>7</v>
      </c>
      <c r="E412" s="14" t="s">
        <v>159</v>
      </c>
      <c r="F412" s="43">
        <v>4.6447190106846392E-4</v>
      </c>
      <c r="V412"/>
    </row>
    <row r="413" spans="1:22" x14ac:dyDescent="0.2">
      <c r="A413" s="14" t="s">
        <v>72</v>
      </c>
      <c r="B413" s="14" t="s">
        <v>152</v>
      </c>
      <c r="C413" s="14" t="s">
        <v>153</v>
      </c>
      <c r="D413" t="s">
        <v>7</v>
      </c>
      <c r="E413" s="14" t="s">
        <v>159</v>
      </c>
      <c r="F413" s="43">
        <v>1.807712</v>
      </c>
      <c r="V413"/>
    </row>
    <row r="414" spans="1:22" x14ac:dyDescent="0.2">
      <c r="A414" s="14" t="s">
        <v>72</v>
      </c>
      <c r="B414" s="14" t="s">
        <v>152</v>
      </c>
      <c r="C414" s="14" t="s">
        <v>49</v>
      </c>
      <c r="D414" t="s">
        <v>7</v>
      </c>
      <c r="E414" s="14" t="s">
        <v>159</v>
      </c>
      <c r="F414" s="43">
        <v>0.43930882215499878</v>
      </c>
      <c r="V414"/>
    </row>
    <row r="415" spans="1:22" x14ac:dyDescent="0.2">
      <c r="A415" s="14" t="s">
        <v>72</v>
      </c>
      <c r="B415" s="14" t="s">
        <v>152</v>
      </c>
      <c r="C415" s="14" t="s">
        <v>141</v>
      </c>
      <c r="D415" t="s">
        <v>7</v>
      </c>
      <c r="E415" s="14" t="s">
        <v>159</v>
      </c>
      <c r="F415" s="43">
        <v>4.6447190106846392E-4</v>
      </c>
      <c r="V415"/>
    </row>
    <row r="416" spans="1:22" x14ac:dyDescent="0.2">
      <c r="A416" s="14" t="s">
        <v>70</v>
      </c>
      <c r="B416" s="14" t="s">
        <v>70</v>
      </c>
      <c r="C416" s="14" t="s">
        <v>153</v>
      </c>
      <c r="D416" t="s">
        <v>7</v>
      </c>
      <c r="E416" s="14" t="s">
        <v>162</v>
      </c>
      <c r="F416" s="43">
        <v>0.2287857485935092</v>
      </c>
      <c r="V416"/>
    </row>
    <row r="417" spans="1:22" x14ac:dyDescent="0.2">
      <c r="A417" s="14" t="s">
        <v>70</v>
      </c>
      <c r="B417" s="14" t="s">
        <v>70</v>
      </c>
      <c r="C417" s="14" t="s">
        <v>49</v>
      </c>
      <c r="D417" t="s">
        <v>7</v>
      </c>
      <c r="E417" s="14" t="s">
        <v>162</v>
      </c>
      <c r="F417" s="43">
        <v>5.5599343031644821E-2</v>
      </c>
      <c r="V417"/>
    </row>
    <row r="418" spans="1:22" x14ac:dyDescent="0.2">
      <c r="A418" s="14" t="s">
        <v>70</v>
      </c>
      <c r="B418" s="14" t="s">
        <v>70</v>
      </c>
      <c r="C418" s="14" t="s">
        <v>141</v>
      </c>
      <c r="D418" t="s">
        <v>7</v>
      </c>
      <c r="E418" s="14" t="s">
        <v>162</v>
      </c>
      <c r="F418" s="43">
        <v>5.8784004068002105E-5</v>
      </c>
      <c r="V418"/>
    </row>
    <row r="419" spans="1:22" x14ac:dyDescent="0.2">
      <c r="A419" s="14" t="s">
        <v>71</v>
      </c>
      <c r="B419" s="14" t="s">
        <v>70</v>
      </c>
      <c r="C419" s="14" t="s">
        <v>153</v>
      </c>
      <c r="D419" t="s">
        <v>7</v>
      </c>
      <c r="E419" s="14" t="s">
        <v>162</v>
      </c>
      <c r="F419" s="43">
        <v>0.2287857485935092</v>
      </c>
      <c r="V419"/>
    </row>
    <row r="420" spans="1:22" x14ac:dyDescent="0.2">
      <c r="A420" s="14" t="s">
        <v>71</v>
      </c>
      <c r="B420" s="14" t="s">
        <v>70</v>
      </c>
      <c r="C420" s="14" t="s">
        <v>49</v>
      </c>
      <c r="D420" t="s">
        <v>7</v>
      </c>
      <c r="E420" s="14" t="s">
        <v>162</v>
      </c>
      <c r="F420" s="43">
        <v>5.5599343031644821E-2</v>
      </c>
      <c r="V420"/>
    </row>
    <row r="421" spans="1:22" x14ac:dyDescent="0.2">
      <c r="A421" s="14" t="s">
        <v>71</v>
      </c>
      <c r="B421" s="14" t="s">
        <v>70</v>
      </c>
      <c r="C421" s="14" t="s">
        <v>141</v>
      </c>
      <c r="D421" t="s">
        <v>7</v>
      </c>
      <c r="E421" s="14" t="s">
        <v>162</v>
      </c>
      <c r="F421" s="43">
        <v>5.8784004068002105E-5</v>
      </c>
      <c r="V421"/>
    </row>
    <row r="422" spans="1:22" x14ac:dyDescent="0.2">
      <c r="A422" s="14" t="s">
        <v>72</v>
      </c>
      <c r="B422" s="14" t="s">
        <v>70</v>
      </c>
      <c r="C422" s="14" t="s">
        <v>153</v>
      </c>
      <c r="D422" t="s">
        <v>7</v>
      </c>
      <c r="E422" s="14" t="s">
        <v>162</v>
      </c>
      <c r="F422" s="43">
        <v>0.2287857485935092</v>
      </c>
      <c r="V422"/>
    </row>
    <row r="423" spans="1:22" x14ac:dyDescent="0.2">
      <c r="A423" s="14" t="s">
        <v>72</v>
      </c>
      <c r="B423" s="14" t="s">
        <v>70</v>
      </c>
      <c r="C423" s="14" t="s">
        <v>49</v>
      </c>
      <c r="D423" t="s">
        <v>7</v>
      </c>
      <c r="E423" s="14" t="s">
        <v>162</v>
      </c>
      <c r="F423" s="43">
        <v>5.5599343031644821E-2</v>
      </c>
      <c r="V423"/>
    </row>
    <row r="424" spans="1:22" x14ac:dyDescent="0.2">
      <c r="A424" s="14" t="s">
        <v>72</v>
      </c>
      <c r="B424" s="14" t="s">
        <v>70</v>
      </c>
      <c r="C424" s="14" t="s">
        <v>141</v>
      </c>
      <c r="D424" t="s">
        <v>7</v>
      </c>
      <c r="E424" s="14" t="s">
        <v>162</v>
      </c>
      <c r="F424" s="43">
        <v>5.8784004068002105E-5</v>
      </c>
      <c r="V424"/>
    </row>
    <row r="425" spans="1:22" x14ac:dyDescent="0.2">
      <c r="A425" s="14" t="s">
        <v>70</v>
      </c>
      <c r="B425" s="14" t="s">
        <v>152</v>
      </c>
      <c r="C425" s="14" t="s">
        <v>153</v>
      </c>
      <c r="D425" t="s">
        <v>7</v>
      </c>
      <c r="E425" s="14" t="s">
        <v>162</v>
      </c>
      <c r="F425" s="43">
        <v>0.2287857485935092</v>
      </c>
      <c r="V425"/>
    </row>
    <row r="426" spans="1:22" x14ac:dyDescent="0.2">
      <c r="A426" s="14" t="s">
        <v>70</v>
      </c>
      <c r="B426" s="14" t="s">
        <v>152</v>
      </c>
      <c r="C426" s="14" t="s">
        <v>49</v>
      </c>
      <c r="D426" t="s">
        <v>7</v>
      </c>
      <c r="E426" s="14" t="s">
        <v>162</v>
      </c>
      <c r="F426" s="43">
        <v>5.5599343031644821E-2</v>
      </c>
      <c r="V426"/>
    </row>
    <row r="427" spans="1:22" x14ac:dyDescent="0.2">
      <c r="A427" s="14" t="s">
        <v>70</v>
      </c>
      <c r="B427" s="14" t="s">
        <v>152</v>
      </c>
      <c r="C427" s="14" t="s">
        <v>141</v>
      </c>
      <c r="D427" t="s">
        <v>7</v>
      </c>
      <c r="E427" s="14" t="s">
        <v>162</v>
      </c>
      <c r="F427" s="43">
        <v>5.8784004068002105E-5</v>
      </c>
      <c r="V427"/>
    </row>
    <row r="428" spans="1:22" x14ac:dyDescent="0.2">
      <c r="A428" s="14" t="s">
        <v>71</v>
      </c>
      <c r="B428" s="14" t="s">
        <v>152</v>
      </c>
      <c r="C428" s="14" t="s">
        <v>153</v>
      </c>
      <c r="D428" t="s">
        <v>7</v>
      </c>
      <c r="E428" s="14" t="s">
        <v>162</v>
      </c>
      <c r="F428" s="43">
        <v>0.2287857485935092</v>
      </c>
      <c r="V428"/>
    </row>
    <row r="429" spans="1:22" x14ac:dyDescent="0.2">
      <c r="A429" s="14" t="s">
        <v>71</v>
      </c>
      <c r="B429" s="14" t="s">
        <v>152</v>
      </c>
      <c r="C429" s="14" t="s">
        <v>49</v>
      </c>
      <c r="D429" t="s">
        <v>7</v>
      </c>
      <c r="E429" s="14" t="s">
        <v>162</v>
      </c>
      <c r="F429" s="43">
        <v>5.5599343031644821E-2</v>
      </c>
      <c r="V429"/>
    </row>
    <row r="430" spans="1:22" x14ac:dyDescent="0.2">
      <c r="A430" s="14" t="s">
        <v>71</v>
      </c>
      <c r="B430" s="14" t="s">
        <v>152</v>
      </c>
      <c r="C430" s="14" t="s">
        <v>141</v>
      </c>
      <c r="D430" t="s">
        <v>7</v>
      </c>
      <c r="E430" s="14" t="s">
        <v>162</v>
      </c>
      <c r="F430" s="43">
        <v>5.8784004068002105E-5</v>
      </c>
      <c r="V430"/>
    </row>
    <row r="431" spans="1:22" x14ac:dyDescent="0.2">
      <c r="A431" s="14" t="s">
        <v>72</v>
      </c>
      <c r="B431" s="14" t="s">
        <v>152</v>
      </c>
      <c r="C431" s="14" t="s">
        <v>153</v>
      </c>
      <c r="D431" t="s">
        <v>7</v>
      </c>
      <c r="E431" s="14" t="s">
        <v>162</v>
      </c>
      <c r="F431" s="43">
        <v>0.2287857485935092</v>
      </c>
      <c r="V431"/>
    </row>
    <row r="432" spans="1:22" x14ac:dyDescent="0.2">
      <c r="A432" s="14" t="s">
        <v>72</v>
      </c>
      <c r="B432" s="14" t="s">
        <v>152</v>
      </c>
      <c r="C432" s="14" t="s">
        <v>49</v>
      </c>
      <c r="D432" t="s">
        <v>7</v>
      </c>
      <c r="E432" s="14" t="s">
        <v>162</v>
      </c>
      <c r="F432" s="43">
        <v>5.5599343031644821E-2</v>
      </c>
      <c r="V432"/>
    </row>
    <row r="433" spans="1:22" x14ac:dyDescent="0.2">
      <c r="A433" s="14" t="s">
        <v>72</v>
      </c>
      <c r="B433" s="14" t="s">
        <v>152</v>
      </c>
      <c r="C433" s="14" t="s">
        <v>141</v>
      </c>
      <c r="D433" t="s">
        <v>7</v>
      </c>
      <c r="E433" s="14" t="s">
        <v>162</v>
      </c>
      <c r="F433" s="43">
        <v>5.8784004068002105E-5</v>
      </c>
      <c r="V433"/>
    </row>
    <row r="434" spans="1:22" x14ac:dyDescent="0.2">
      <c r="A434" s="14" t="s">
        <v>70</v>
      </c>
      <c r="B434" s="14" t="s">
        <v>70</v>
      </c>
      <c r="C434" s="14" t="s">
        <v>153</v>
      </c>
      <c r="D434" t="s">
        <v>7</v>
      </c>
      <c r="E434" s="14" t="s">
        <v>163</v>
      </c>
      <c r="F434" s="43">
        <v>285.17226725816727</v>
      </c>
      <c r="V434"/>
    </row>
    <row r="435" spans="1:22" x14ac:dyDescent="0.2">
      <c r="A435" s="14" t="s">
        <v>70</v>
      </c>
      <c r="B435" s="14" t="s">
        <v>70</v>
      </c>
      <c r="C435" s="14" t="s">
        <v>49</v>
      </c>
      <c r="D435" t="s">
        <v>7</v>
      </c>
      <c r="E435" s="14" t="s">
        <v>163</v>
      </c>
      <c r="F435" s="43">
        <v>69.302352905273438</v>
      </c>
      <c r="V435"/>
    </row>
    <row r="436" spans="1:22" x14ac:dyDescent="0.2">
      <c r="A436" s="14" t="s">
        <v>70</v>
      </c>
      <c r="B436" s="14" t="s">
        <v>70</v>
      </c>
      <c r="C436" s="14" t="s">
        <v>141</v>
      </c>
      <c r="D436" t="s">
        <v>7</v>
      </c>
      <c r="E436" s="14" t="s">
        <v>163</v>
      </c>
      <c r="F436" s="43">
        <v>7.3271907866001129E-2</v>
      </c>
      <c r="V436"/>
    </row>
    <row r="437" spans="1:22" x14ac:dyDescent="0.2">
      <c r="A437" s="14" t="s">
        <v>71</v>
      </c>
      <c r="B437" s="14" t="s">
        <v>70</v>
      </c>
      <c r="C437" s="14" t="s">
        <v>153</v>
      </c>
      <c r="D437" t="s">
        <v>7</v>
      </c>
      <c r="E437" s="14" t="s">
        <v>163</v>
      </c>
      <c r="F437" s="43">
        <v>285.17226725816727</v>
      </c>
      <c r="V437"/>
    </row>
    <row r="438" spans="1:22" x14ac:dyDescent="0.2">
      <c r="A438" s="14" t="s">
        <v>71</v>
      </c>
      <c r="B438" s="14" t="s">
        <v>70</v>
      </c>
      <c r="C438" s="14" t="s">
        <v>49</v>
      </c>
      <c r="D438" t="s">
        <v>7</v>
      </c>
      <c r="E438" s="14" t="s">
        <v>163</v>
      </c>
      <c r="F438" s="43">
        <v>69.302352905273438</v>
      </c>
      <c r="V438"/>
    </row>
    <row r="439" spans="1:22" x14ac:dyDescent="0.2">
      <c r="A439" s="14" t="s">
        <v>71</v>
      </c>
      <c r="B439" s="14" t="s">
        <v>70</v>
      </c>
      <c r="C439" s="14" t="s">
        <v>141</v>
      </c>
      <c r="D439" t="s">
        <v>7</v>
      </c>
      <c r="E439" s="14" t="s">
        <v>163</v>
      </c>
      <c r="F439" s="43">
        <v>7.3271907866001129E-2</v>
      </c>
      <c r="V439"/>
    </row>
    <row r="440" spans="1:22" x14ac:dyDescent="0.2">
      <c r="A440" s="14" t="s">
        <v>72</v>
      </c>
      <c r="B440" s="14" t="s">
        <v>70</v>
      </c>
      <c r="C440" s="14" t="s">
        <v>153</v>
      </c>
      <c r="D440" t="s">
        <v>7</v>
      </c>
      <c r="E440" s="14" t="s">
        <v>163</v>
      </c>
      <c r="F440" s="43">
        <v>285.17226725816727</v>
      </c>
      <c r="V440"/>
    </row>
    <row r="441" spans="1:22" x14ac:dyDescent="0.2">
      <c r="A441" s="14" t="s">
        <v>72</v>
      </c>
      <c r="B441" s="14" t="s">
        <v>70</v>
      </c>
      <c r="C441" s="14" t="s">
        <v>49</v>
      </c>
      <c r="D441" t="s">
        <v>7</v>
      </c>
      <c r="E441" s="14" t="s">
        <v>163</v>
      </c>
      <c r="F441" s="43">
        <v>69.302352905273438</v>
      </c>
      <c r="V441"/>
    </row>
    <row r="442" spans="1:22" x14ac:dyDescent="0.2">
      <c r="A442" s="14" t="s">
        <v>72</v>
      </c>
      <c r="B442" s="14" t="s">
        <v>70</v>
      </c>
      <c r="C442" s="14" t="s">
        <v>141</v>
      </c>
      <c r="D442" t="s">
        <v>7</v>
      </c>
      <c r="E442" s="14" t="s">
        <v>163</v>
      </c>
      <c r="F442" s="43">
        <v>7.3271907866001129E-2</v>
      </c>
      <c r="V442"/>
    </row>
    <row r="443" spans="1:22" x14ac:dyDescent="0.2">
      <c r="A443" s="14" t="s">
        <v>70</v>
      </c>
      <c r="B443" s="14" t="s">
        <v>152</v>
      </c>
      <c r="C443" s="14" t="s">
        <v>153</v>
      </c>
      <c r="D443" t="s">
        <v>7</v>
      </c>
      <c r="E443" s="14" t="s">
        <v>163</v>
      </c>
      <c r="F443" s="43">
        <v>319.48864609003067</v>
      </c>
      <c r="V443"/>
    </row>
    <row r="444" spans="1:22" x14ac:dyDescent="0.2">
      <c r="A444" s="14" t="s">
        <v>70</v>
      </c>
      <c r="B444" s="14" t="s">
        <v>152</v>
      </c>
      <c r="C444" s="14" t="s">
        <v>49</v>
      </c>
      <c r="D444" t="s">
        <v>7</v>
      </c>
      <c r="E444" s="14" t="s">
        <v>163</v>
      </c>
      <c r="F444" s="43">
        <v>77.641891479492188</v>
      </c>
      <c r="V444"/>
    </row>
    <row r="445" spans="1:22" x14ac:dyDescent="0.2">
      <c r="A445" s="14" t="s">
        <v>70</v>
      </c>
      <c r="B445" s="14" t="s">
        <v>152</v>
      </c>
      <c r="C445" s="14" t="s">
        <v>141</v>
      </c>
      <c r="D445" t="s">
        <v>7</v>
      </c>
      <c r="E445" s="14" t="s">
        <v>163</v>
      </c>
      <c r="F445" s="43">
        <v>8.2089126110076904E-2</v>
      </c>
      <c r="V445"/>
    </row>
    <row r="446" spans="1:22" x14ac:dyDescent="0.2">
      <c r="A446" s="14" t="s">
        <v>71</v>
      </c>
      <c r="B446" s="14" t="s">
        <v>152</v>
      </c>
      <c r="C446" s="14" t="s">
        <v>153</v>
      </c>
      <c r="D446" t="s">
        <v>7</v>
      </c>
      <c r="E446" s="14" t="s">
        <v>163</v>
      </c>
      <c r="F446" s="43">
        <v>319.48864609003067</v>
      </c>
      <c r="V446"/>
    </row>
    <row r="447" spans="1:22" x14ac:dyDescent="0.2">
      <c r="A447" s="14" t="s">
        <v>71</v>
      </c>
      <c r="B447" s="14" t="s">
        <v>152</v>
      </c>
      <c r="C447" s="14" t="s">
        <v>49</v>
      </c>
      <c r="D447" t="s">
        <v>7</v>
      </c>
      <c r="E447" s="14" t="s">
        <v>163</v>
      </c>
      <c r="F447" s="43">
        <v>77.641891479492188</v>
      </c>
      <c r="V447"/>
    </row>
    <row r="448" spans="1:22" x14ac:dyDescent="0.2">
      <c r="A448" s="14" t="s">
        <v>71</v>
      </c>
      <c r="B448" s="14" t="s">
        <v>152</v>
      </c>
      <c r="C448" s="14" t="s">
        <v>141</v>
      </c>
      <c r="D448" t="s">
        <v>7</v>
      </c>
      <c r="E448" s="14" t="s">
        <v>163</v>
      </c>
      <c r="F448" s="43">
        <v>8.2089126110076904E-2</v>
      </c>
      <c r="V448"/>
    </row>
    <row r="449" spans="1:22" x14ac:dyDescent="0.2">
      <c r="A449" s="14" t="s">
        <v>72</v>
      </c>
      <c r="B449" s="14" t="s">
        <v>152</v>
      </c>
      <c r="C449" s="14" t="s">
        <v>153</v>
      </c>
      <c r="D449" t="s">
        <v>7</v>
      </c>
      <c r="E449" s="14" t="s">
        <v>163</v>
      </c>
      <c r="F449" s="43">
        <v>319.48864609003067</v>
      </c>
      <c r="V449"/>
    </row>
    <row r="450" spans="1:22" x14ac:dyDescent="0.2">
      <c r="A450" s="14" t="s">
        <v>72</v>
      </c>
      <c r="B450" s="14" t="s">
        <v>152</v>
      </c>
      <c r="C450" s="14" t="s">
        <v>49</v>
      </c>
      <c r="D450" t="s">
        <v>7</v>
      </c>
      <c r="E450" s="14" t="s">
        <v>163</v>
      </c>
      <c r="F450" s="43">
        <v>77.641891479492188</v>
      </c>
      <c r="V450"/>
    </row>
    <row r="451" spans="1:22" x14ac:dyDescent="0.2">
      <c r="A451" s="14" t="s">
        <v>72</v>
      </c>
      <c r="B451" s="14" t="s">
        <v>152</v>
      </c>
      <c r="C451" s="14" t="s">
        <v>141</v>
      </c>
      <c r="D451" t="s">
        <v>7</v>
      </c>
      <c r="E451" s="14" t="s">
        <v>163</v>
      </c>
      <c r="F451" s="43">
        <v>8.2089126110076904E-2</v>
      </c>
      <c r="V451"/>
    </row>
    <row r="452" spans="1:22" x14ac:dyDescent="0.2">
      <c r="A452" s="14" t="s">
        <v>70</v>
      </c>
      <c r="B452" s="14" t="s">
        <v>70</v>
      </c>
      <c r="C452" s="14" t="s">
        <v>153</v>
      </c>
      <c r="D452" t="s">
        <v>7</v>
      </c>
      <c r="E452" s="14" t="s">
        <v>164</v>
      </c>
      <c r="F452" s="43">
        <v>61.772142186760902</v>
      </c>
      <c r="V452"/>
    </row>
    <row r="453" spans="1:22" x14ac:dyDescent="0.2">
      <c r="A453" s="14" t="s">
        <v>70</v>
      </c>
      <c r="B453" s="14" t="s">
        <v>70</v>
      </c>
      <c r="C453" s="14" t="s">
        <v>49</v>
      </c>
      <c r="D453" t="s">
        <v>7</v>
      </c>
      <c r="E453" s="14" t="s">
        <v>164</v>
      </c>
      <c r="F453" s="43">
        <v>15.011819839477539</v>
      </c>
      <c r="V453"/>
    </row>
    <row r="454" spans="1:22" x14ac:dyDescent="0.2">
      <c r="A454" s="14" t="s">
        <v>70</v>
      </c>
      <c r="B454" s="14" t="s">
        <v>70</v>
      </c>
      <c r="C454" s="14" t="s">
        <v>141</v>
      </c>
      <c r="D454" t="s">
        <v>7</v>
      </c>
      <c r="E454" s="14" t="s">
        <v>164</v>
      </c>
      <c r="F454" s="43">
        <v>1.5871679410338402E-2</v>
      </c>
      <c r="V454"/>
    </row>
    <row r="455" spans="1:22" x14ac:dyDescent="0.2">
      <c r="A455" s="14" t="s">
        <v>71</v>
      </c>
      <c r="B455" s="14" t="s">
        <v>70</v>
      </c>
      <c r="C455" s="14" t="s">
        <v>153</v>
      </c>
      <c r="D455" t="s">
        <v>7</v>
      </c>
      <c r="E455" s="14" t="s">
        <v>164</v>
      </c>
      <c r="F455" s="43">
        <v>70.771296970546246</v>
      </c>
      <c r="V455"/>
    </row>
    <row r="456" spans="1:22" x14ac:dyDescent="0.2">
      <c r="A456" s="14" t="s">
        <v>71</v>
      </c>
      <c r="B456" s="14" t="s">
        <v>70</v>
      </c>
      <c r="C456" s="14" t="s">
        <v>49</v>
      </c>
      <c r="D456" t="s">
        <v>7</v>
      </c>
      <c r="E456" s="14" t="s">
        <v>164</v>
      </c>
      <c r="F456" s="43">
        <v>17.198787689208984</v>
      </c>
      <c r="V456"/>
    </row>
    <row r="457" spans="1:22" x14ac:dyDescent="0.2">
      <c r="A457" s="14" t="s">
        <v>71</v>
      </c>
      <c r="B457" s="14" t="s">
        <v>70</v>
      </c>
      <c r="C457" s="14" t="s">
        <v>141</v>
      </c>
      <c r="D457" t="s">
        <v>7</v>
      </c>
      <c r="E457" s="14" t="s">
        <v>164</v>
      </c>
      <c r="F457" s="43">
        <v>1.8183913081884384E-2</v>
      </c>
      <c r="V457"/>
    </row>
    <row r="458" spans="1:22" x14ac:dyDescent="0.2">
      <c r="A458" s="14" t="s">
        <v>72</v>
      </c>
      <c r="B458" s="14" t="s">
        <v>70</v>
      </c>
      <c r="C458" s="14" t="s">
        <v>153</v>
      </c>
      <c r="D458" t="s">
        <v>7</v>
      </c>
      <c r="E458" s="14" t="s">
        <v>164</v>
      </c>
      <c r="F458" s="43">
        <v>114.44605345278978</v>
      </c>
      <c r="V458"/>
    </row>
    <row r="459" spans="1:22" x14ac:dyDescent="0.2">
      <c r="A459" s="14" t="s">
        <v>72</v>
      </c>
      <c r="B459" s="14" t="s">
        <v>70</v>
      </c>
      <c r="C459" s="14" t="s">
        <v>49</v>
      </c>
      <c r="D459" t="s">
        <v>7</v>
      </c>
      <c r="E459" s="14" t="s">
        <v>164</v>
      </c>
      <c r="F459" s="43">
        <v>27.812595367431641</v>
      </c>
      <c r="V459"/>
    </row>
    <row r="460" spans="1:22" x14ac:dyDescent="0.2">
      <c r="A460" s="14" t="s">
        <v>72</v>
      </c>
      <c r="B460" s="14" t="s">
        <v>70</v>
      </c>
      <c r="C460" s="14" t="s">
        <v>141</v>
      </c>
      <c r="D460" t="s">
        <v>7</v>
      </c>
      <c r="E460" s="14" t="s">
        <v>164</v>
      </c>
      <c r="F460" s="43">
        <v>2.9405666515231133E-2</v>
      </c>
      <c r="V460"/>
    </row>
    <row r="461" spans="1:22" x14ac:dyDescent="0.2">
      <c r="A461" s="14" t="s">
        <v>70</v>
      </c>
      <c r="B461" s="14" t="s">
        <v>152</v>
      </c>
      <c r="C461" s="14" t="s">
        <v>153</v>
      </c>
      <c r="D461" t="s">
        <v>7</v>
      </c>
      <c r="E461" s="14" t="s">
        <v>164</v>
      </c>
      <c r="F461" s="43">
        <v>61.772142186760902</v>
      </c>
      <c r="V461"/>
    </row>
    <row r="462" spans="1:22" x14ac:dyDescent="0.2">
      <c r="A462" s="14" t="s">
        <v>70</v>
      </c>
      <c r="B462" s="14" t="s">
        <v>152</v>
      </c>
      <c r="C462" s="14" t="s">
        <v>49</v>
      </c>
      <c r="D462" t="s">
        <v>7</v>
      </c>
      <c r="E462" s="14" t="s">
        <v>164</v>
      </c>
      <c r="F462" s="43">
        <v>15.011819839477539</v>
      </c>
      <c r="V462"/>
    </row>
    <row r="463" spans="1:22" x14ac:dyDescent="0.2">
      <c r="A463" s="14" t="s">
        <v>70</v>
      </c>
      <c r="B463" s="14" t="s">
        <v>152</v>
      </c>
      <c r="C463" s="14" t="s">
        <v>141</v>
      </c>
      <c r="D463" t="s">
        <v>7</v>
      </c>
      <c r="E463" s="14" t="s">
        <v>164</v>
      </c>
      <c r="F463" s="43">
        <v>1.5871679410338402E-2</v>
      </c>
      <c r="V463"/>
    </row>
    <row r="464" spans="1:22" x14ac:dyDescent="0.2">
      <c r="A464" s="14" t="s">
        <v>71</v>
      </c>
      <c r="B464" s="14" t="s">
        <v>152</v>
      </c>
      <c r="C464" s="14" t="s">
        <v>153</v>
      </c>
      <c r="D464" t="s">
        <v>7</v>
      </c>
      <c r="E464" s="14" t="s">
        <v>164</v>
      </c>
      <c r="F464" s="43">
        <v>70.771296970546246</v>
      </c>
      <c r="V464"/>
    </row>
    <row r="465" spans="1:22" x14ac:dyDescent="0.2">
      <c r="A465" s="14" t="s">
        <v>71</v>
      </c>
      <c r="B465" s="14" t="s">
        <v>152</v>
      </c>
      <c r="C465" s="14" t="s">
        <v>49</v>
      </c>
      <c r="D465" t="s">
        <v>7</v>
      </c>
      <c r="E465" s="14" t="s">
        <v>164</v>
      </c>
      <c r="F465" s="43">
        <v>17.198787689208984</v>
      </c>
      <c r="V465"/>
    </row>
    <row r="466" spans="1:22" x14ac:dyDescent="0.2">
      <c r="A466" s="14" t="s">
        <v>71</v>
      </c>
      <c r="B466" s="14" t="s">
        <v>152</v>
      </c>
      <c r="C466" s="14" t="s">
        <v>141</v>
      </c>
      <c r="D466" t="s">
        <v>7</v>
      </c>
      <c r="E466" s="14" t="s">
        <v>164</v>
      </c>
      <c r="F466" s="43">
        <v>1.8183913081884384E-2</v>
      </c>
      <c r="V466"/>
    </row>
    <row r="467" spans="1:22" x14ac:dyDescent="0.2">
      <c r="A467" s="14" t="s">
        <v>72</v>
      </c>
      <c r="B467" s="14" t="s">
        <v>152</v>
      </c>
      <c r="C467" s="14" t="s">
        <v>153</v>
      </c>
      <c r="D467" t="s">
        <v>7</v>
      </c>
      <c r="E467" s="14" t="s">
        <v>164</v>
      </c>
      <c r="F467" s="43">
        <v>114.44605345278978</v>
      </c>
      <c r="V467"/>
    </row>
    <row r="468" spans="1:22" x14ac:dyDescent="0.2">
      <c r="A468" s="14" t="s">
        <v>72</v>
      </c>
      <c r="B468" s="14" t="s">
        <v>152</v>
      </c>
      <c r="C468" s="14" t="s">
        <v>49</v>
      </c>
      <c r="D468" t="s">
        <v>7</v>
      </c>
      <c r="E468" s="14" t="s">
        <v>164</v>
      </c>
      <c r="F468" s="43">
        <v>27.812595367431641</v>
      </c>
      <c r="V468"/>
    </row>
    <row r="469" spans="1:22" x14ac:dyDescent="0.2">
      <c r="A469" s="14" t="s">
        <v>72</v>
      </c>
      <c r="B469" s="14" t="s">
        <v>152</v>
      </c>
      <c r="C469" s="14" t="s">
        <v>141</v>
      </c>
      <c r="D469" t="s">
        <v>7</v>
      </c>
      <c r="E469" s="14" t="s">
        <v>164</v>
      </c>
      <c r="F469" s="43">
        <v>2.9405666515231133E-2</v>
      </c>
      <c r="V469"/>
    </row>
    <row r="470" spans="1:22" x14ac:dyDescent="0.2">
      <c r="A470" s="14" t="s">
        <v>70</v>
      </c>
      <c r="B470" s="14" t="s">
        <v>70</v>
      </c>
      <c r="C470" s="14" t="s">
        <v>153</v>
      </c>
      <c r="D470" t="s">
        <v>7</v>
      </c>
      <c r="E470" s="14" t="s">
        <v>165</v>
      </c>
      <c r="F470" s="43">
        <v>14.831270679831505</v>
      </c>
      <c r="V470"/>
    </row>
    <row r="471" spans="1:22" x14ac:dyDescent="0.2">
      <c r="A471" s="14" t="s">
        <v>70</v>
      </c>
      <c r="B471" s="14" t="s">
        <v>70</v>
      </c>
      <c r="C471" s="14" t="s">
        <v>49</v>
      </c>
      <c r="D471" t="s">
        <v>7</v>
      </c>
      <c r="E471" s="14" t="s">
        <v>165</v>
      </c>
      <c r="F471" s="43">
        <v>3.6042845249176025</v>
      </c>
      <c r="V471"/>
    </row>
    <row r="472" spans="1:22" x14ac:dyDescent="0.2">
      <c r="A472" s="14" t="s">
        <v>70</v>
      </c>
      <c r="B472" s="14" t="s">
        <v>70</v>
      </c>
      <c r="C472" s="14" t="s">
        <v>141</v>
      </c>
      <c r="D472" t="s">
        <v>7</v>
      </c>
      <c r="E472" s="14" t="s">
        <v>165</v>
      </c>
      <c r="F472" s="43">
        <v>3.8107333239167929E-3</v>
      </c>
      <c r="V472"/>
    </row>
    <row r="473" spans="1:22" x14ac:dyDescent="0.2">
      <c r="A473" s="14" t="s">
        <v>71</v>
      </c>
      <c r="B473" s="14" t="s">
        <v>70</v>
      </c>
      <c r="C473" s="14" t="s">
        <v>153</v>
      </c>
      <c r="D473" t="s">
        <v>7</v>
      </c>
      <c r="E473" s="14" t="s">
        <v>165</v>
      </c>
      <c r="F473" s="43">
        <v>11.330624431371689</v>
      </c>
      <c r="V473"/>
    </row>
    <row r="474" spans="1:22" x14ac:dyDescent="0.2">
      <c r="A474" s="14" t="s">
        <v>71</v>
      </c>
      <c r="B474" s="14" t="s">
        <v>70</v>
      </c>
      <c r="C474" s="14" t="s">
        <v>49</v>
      </c>
      <c r="D474" t="s">
        <v>7</v>
      </c>
      <c r="E474" s="14" t="s">
        <v>165</v>
      </c>
      <c r="F474" s="43">
        <v>2.7535600662231445</v>
      </c>
      <c r="V474"/>
    </row>
    <row r="475" spans="1:22" x14ac:dyDescent="0.2">
      <c r="A475" s="14" t="s">
        <v>71</v>
      </c>
      <c r="B475" s="14" t="s">
        <v>70</v>
      </c>
      <c r="C475" s="14" t="s">
        <v>141</v>
      </c>
      <c r="D475" t="s">
        <v>7</v>
      </c>
      <c r="E475" s="14" t="s">
        <v>165</v>
      </c>
      <c r="F475" s="43">
        <v>2.9112803749740124E-3</v>
      </c>
      <c r="V475"/>
    </row>
    <row r="476" spans="1:22" x14ac:dyDescent="0.2">
      <c r="A476" s="14" t="s">
        <v>72</v>
      </c>
      <c r="B476" s="14" t="s">
        <v>70</v>
      </c>
      <c r="C476" s="14" t="s">
        <v>153</v>
      </c>
      <c r="D476" t="s">
        <v>7</v>
      </c>
      <c r="E476" s="14" t="s">
        <v>165</v>
      </c>
      <c r="F476" s="43">
        <v>11.330624431371689</v>
      </c>
      <c r="V476"/>
    </row>
    <row r="477" spans="1:22" x14ac:dyDescent="0.2">
      <c r="A477" s="14" t="s">
        <v>72</v>
      </c>
      <c r="B477" s="14" t="s">
        <v>70</v>
      </c>
      <c r="C477" s="14" t="s">
        <v>49</v>
      </c>
      <c r="D477" t="s">
        <v>7</v>
      </c>
      <c r="E477" s="14" t="s">
        <v>165</v>
      </c>
      <c r="F477" s="43">
        <v>2.7535600662231445</v>
      </c>
      <c r="V477"/>
    </row>
    <row r="478" spans="1:22" x14ac:dyDescent="0.2">
      <c r="A478" s="14" t="s">
        <v>72</v>
      </c>
      <c r="B478" s="14" t="s">
        <v>70</v>
      </c>
      <c r="C478" s="14" t="s">
        <v>141</v>
      </c>
      <c r="D478" t="s">
        <v>7</v>
      </c>
      <c r="E478" s="14" t="s">
        <v>165</v>
      </c>
      <c r="F478" s="43">
        <v>2.9112803749740124E-3</v>
      </c>
      <c r="V478"/>
    </row>
    <row r="479" spans="1:22" x14ac:dyDescent="0.2">
      <c r="A479" s="14" t="s">
        <v>70</v>
      </c>
      <c r="B479" s="14" t="s">
        <v>152</v>
      </c>
      <c r="C479" s="14" t="s">
        <v>153</v>
      </c>
      <c r="D479" t="s">
        <v>7</v>
      </c>
      <c r="E479" s="14" t="s">
        <v>165</v>
      </c>
      <c r="F479" s="43">
        <v>24.608839794993401</v>
      </c>
      <c r="V479"/>
    </row>
    <row r="480" spans="1:22" x14ac:dyDescent="0.2">
      <c r="A480" s="14" t="s">
        <v>70</v>
      </c>
      <c r="B480" s="14" t="s">
        <v>152</v>
      </c>
      <c r="C480" s="14" t="s">
        <v>49</v>
      </c>
      <c r="D480" t="s">
        <v>7</v>
      </c>
      <c r="E480" s="14" t="s">
        <v>165</v>
      </c>
      <c r="F480" s="43">
        <v>5.9804220199584961</v>
      </c>
      <c r="V480"/>
    </row>
    <row r="481" spans="1:22" x14ac:dyDescent="0.2">
      <c r="A481" s="14" t="s">
        <v>70</v>
      </c>
      <c r="B481" s="14" t="s">
        <v>152</v>
      </c>
      <c r="C481" s="14" t="s">
        <v>141</v>
      </c>
      <c r="D481" t="s">
        <v>7</v>
      </c>
      <c r="E481" s="14" t="s">
        <v>165</v>
      </c>
      <c r="F481" s="43">
        <v>6.322973407804966E-3</v>
      </c>
      <c r="V481"/>
    </row>
    <row r="482" spans="1:22" x14ac:dyDescent="0.2">
      <c r="A482" s="14" t="s">
        <v>71</v>
      </c>
      <c r="B482" s="14" t="s">
        <v>152</v>
      </c>
      <c r="C482" s="14" t="s">
        <v>153</v>
      </c>
      <c r="D482" t="s">
        <v>7</v>
      </c>
      <c r="E482" s="14" t="s">
        <v>165</v>
      </c>
      <c r="F482" s="43">
        <v>19.031927451491356</v>
      </c>
      <c r="V482"/>
    </row>
    <row r="483" spans="1:22" x14ac:dyDescent="0.2">
      <c r="A483" s="14" t="s">
        <v>71</v>
      </c>
      <c r="B483" s="14" t="s">
        <v>152</v>
      </c>
      <c r="C483" s="14" t="s">
        <v>49</v>
      </c>
      <c r="D483" t="s">
        <v>7</v>
      </c>
      <c r="E483" s="14" t="s">
        <v>165</v>
      </c>
      <c r="F483" s="43">
        <v>4.6251249313354492</v>
      </c>
      <c r="V483"/>
    </row>
    <row r="484" spans="1:22" x14ac:dyDescent="0.2">
      <c r="A484" s="14" t="s">
        <v>71</v>
      </c>
      <c r="B484" s="14" t="s">
        <v>152</v>
      </c>
      <c r="C484" s="14" t="s">
        <v>141</v>
      </c>
      <c r="D484" t="s">
        <v>7</v>
      </c>
      <c r="E484" s="14" t="s">
        <v>165</v>
      </c>
      <c r="F484" s="43">
        <v>4.8900465480983257E-3</v>
      </c>
      <c r="V484"/>
    </row>
    <row r="485" spans="1:22" x14ac:dyDescent="0.2">
      <c r="A485" s="14" t="s">
        <v>72</v>
      </c>
      <c r="B485" s="14" t="s">
        <v>152</v>
      </c>
      <c r="C485" s="14" t="s">
        <v>153</v>
      </c>
      <c r="D485" t="s">
        <v>7</v>
      </c>
      <c r="E485" s="14" t="s">
        <v>165</v>
      </c>
      <c r="F485" s="43">
        <v>19.031927451491356</v>
      </c>
      <c r="V485"/>
    </row>
    <row r="486" spans="1:22" x14ac:dyDescent="0.2">
      <c r="A486" s="14" t="s">
        <v>72</v>
      </c>
      <c r="B486" s="14" t="s">
        <v>152</v>
      </c>
      <c r="C486" s="14" t="s">
        <v>49</v>
      </c>
      <c r="D486" t="s">
        <v>7</v>
      </c>
      <c r="E486" s="14" t="s">
        <v>165</v>
      </c>
      <c r="F486" s="43">
        <v>4.6251249313354492</v>
      </c>
      <c r="V486"/>
    </row>
    <row r="487" spans="1:22" x14ac:dyDescent="0.2">
      <c r="A487" s="14" t="s">
        <v>72</v>
      </c>
      <c r="B487" s="14" t="s">
        <v>152</v>
      </c>
      <c r="C487" s="14" t="s">
        <v>141</v>
      </c>
      <c r="D487" t="s">
        <v>7</v>
      </c>
      <c r="E487" s="14" t="s">
        <v>165</v>
      </c>
      <c r="F487" s="43">
        <v>4.8900465480983257E-3</v>
      </c>
      <c r="V487"/>
    </row>
    <row r="488" spans="1:22" x14ac:dyDescent="0.2">
      <c r="A488" s="14" t="s">
        <v>70</v>
      </c>
      <c r="B488" s="14" t="s">
        <v>70</v>
      </c>
      <c r="C488" s="14" t="s">
        <v>153</v>
      </c>
      <c r="D488" t="s">
        <v>7</v>
      </c>
      <c r="E488" s="14" t="s">
        <v>166</v>
      </c>
      <c r="F488" s="43">
        <v>4.2700000000000005</v>
      </c>
      <c r="V488"/>
    </row>
    <row r="489" spans="1:22" x14ac:dyDescent="0.2">
      <c r="A489" s="14" t="s">
        <v>70</v>
      </c>
      <c r="B489" s="14" t="s">
        <v>70</v>
      </c>
      <c r="C489" s="14" t="s">
        <v>49</v>
      </c>
      <c r="D489" t="s">
        <v>7</v>
      </c>
      <c r="E489" s="14" t="s">
        <v>166</v>
      </c>
      <c r="F489" s="43">
        <v>1.0376921892166138</v>
      </c>
      <c r="V489"/>
    </row>
    <row r="490" spans="1:22" x14ac:dyDescent="0.2">
      <c r="A490" s="14" t="s">
        <v>70</v>
      </c>
      <c r="B490" s="14" t="s">
        <v>70</v>
      </c>
      <c r="C490" s="14" t="s">
        <v>141</v>
      </c>
      <c r="D490" t="s">
        <v>7</v>
      </c>
      <c r="E490" s="14" t="s">
        <v>166</v>
      </c>
      <c r="F490" s="43">
        <v>1.0971300071105361E-3</v>
      </c>
      <c r="V490"/>
    </row>
    <row r="491" spans="1:22" x14ac:dyDescent="0.2">
      <c r="A491" s="14" t="s">
        <v>71</v>
      </c>
      <c r="B491" s="14" t="s">
        <v>70</v>
      </c>
      <c r="C491" s="14" t="s">
        <v>153</v>
      </c>
      <c r="D491" t="s">
        <v>7</v>
      </c>
      <c r="E491" s="14" t="s">
        <v>166</v>
      </c>
      <c r="F491" s="43">
        <v>4.2699999999999996</v>
      </c>
      <c r="V491"/>
    </row>
    <row r="492" spans="1:22" x14ac:dyDescent="0.2">
      <c r="A492" s="14" t="s">
        <v>71</v>
      </c>
      <c r="B492" s="14" t="s">
        <v>70</v>
      </c>
      <c r="C492" s="14" t="s">
        <v>49</v>
      </c>
      <c r="D492" t="s">
        <v>7</v>
      </c>
      <c r="E492" s="14" t="s">
        <v>166</v>
      </c>
      <c r="F492" s="43">
        <v>1.0376921892166138</v>
      </c>
      <c r="V492"/>
    </row>
    <row r="493" spans="1:22" x14ac:dyDescent="0.2">
      <c r="A493" s="14" t="s">
        <v>71</v>
      </c>
      <c r="B493" s="14" t="s">
        <v>70</v>
      </c>
      <c r="C493" s="14" t="s">
        <v>141</v>
      </c>
      <c r="D493" t="s">
        <v>7</v>
      </c>
      <c r="E493" s="14" t="s">
        <v>166</v>
      </c>
      <c r="F493" s="43">
        <v>1.0971300071105361E-3</v>
      </c>
      <c r="V493"/>
    </row>
    <row r="494" spans="1:22" x14ac:dyDescent="0.2">
      <c r="A494" s="14" t="s">
        <v>72</v>
      </c>
      <c r="B494" s="14" t="s">
        <v>70</v>
      </c>
      <c r="C494" s="14" t="s">
        <v>153</v>
      </c>
      <c r="D494" t="s">
        <v>7</v>
      </c>
      <c r="E494" s="14" t="s">
        <v>166</v>
      </c>
      <c r="F494" s="43">
        <v>4.2700000000000005</v>
      </c>
      <c r="V494"/>
    </row>
    <row r="495" spans="1:22" x14ac:dyDescent="0.2">
      <c r="A495" s="14" t="s">
        <v>72</v>
      </c>
      <c r="B495" s="14" t="s">
        <v>70</v>
      </c>
      <c r="C495" s="14" t="s">
        <v>49</v>
      </c>
      <c r="D495" t="s">
        <v>7</v>
      </c>
      <c r="E495" s="14" t="s">
        <v>166</v>
      </c>
      <c r="F495" s="43">
        <v>1.0376921892166138</v>
      </c>
      <c r="V495"/>
    </row>
    <row r="496" spans="1:22" x14ac:dyDescent="0.2">
      <c r="A496" s="14" t="s">
        <v>72</v>
      </c>
      <c r="B496" s="14" t="s">
        <v>70</v>
      </c>
      <c r="C496" s="14" t="s">
        <v>141</v>
      </c>
      <c r="D496" t="s">
        <v>7</v>
      </c>
      <c r="E496" s="14" t="s">
        <v>166</v>
      </c>
      <c r="F496" s="43">
        <v>1.0971300071105361E-3</v>
      </c>
      <c r="V496"/>
    </row>
    <row r="497" spans="1:22" x14ac:dyDescent="0.2">
      <c r="A497" s="14" t="s">
        <v>70</v>
      </c>
      <c r="B497" s="14" t="s">
        <v>152</v>
      </c>
      <c r="C497" s="14" t="s">
        <v>153</v>
      </c>
      <c r="D497" t="s">
        <v>7</v>
      </c>
      <c r="E497" s="14" t="s">
        <v>166</v>
      </c>
      <c r="F497" s="43">
        <v>4.2700000000000005</v>
      </c>
      <c r="V497"/>
    </row>
    <row r="498" spans="1:22" x14ac:dyDescent="0.2">
      <c r="A498" s="14" t="s">
        <v>70</v>
      </c>
      <c r="B498" s="14" t="s">
        <v>152</v>
      </c>
      <c r="C498" s="14" t="s">
        <v>49</v>
      </c>
      <c r="D498" t="s">
        <v>7</v>
      </c>
      <c r="E498" s="14" t="s">
        <v>166</v>
      </c>
      <c r="F498" s="43">
        <v>1.0376921892166138</v>
      </c>
      <c r="V498"/>
    </row>
    <row r="499" spans="1:22" x14ac:dyDescent="0.2">
      <c r="A499" s="14" t="s">
        <v>70</v>
      </c>
      <c r="B499" s="14" t="s">
        <v>152</v>
      </c>
      <c r="C499" s="14" t="s">
        <v>141</v>
      </c>
      <c r="D499" t="s">
        <v>7</v>
      </c>
      <c r="E499" s="14" t="s">
        <v>166</v>
      </c>
      <c r="F499" s="43">
        <v>1.0971300071105361E-3</v>
      </c>
      <c r="V499"/>
    </row>
    <row r="500" spans="1:22" x14ac:dyDescent="0.2">
      <c r="A500" s="14" t="s">
        <v>71</v>
      </c>
      <c r="B500" s="14" t="s">
        <v>152</v>
      </c>
      <c r="C500" s="14" t="s">
        <v>153</v>
      </c>
      <c r="D500" t="s">
        <v>7</v>
      </c>
      <c r="E500" s="14" t="s">
        <v>166</v>
      </c>
      <c r="F500" s="43">
        <v>4.2700000000000005</v>
      </c>
      <c r="V500"/>
    </row>
    <row r="501" spans="1:22" x14ac:dyDescent="0.2">
      <c r="A501" s="14" t="s">
        <v>71</v>
      </c>
      <c r="B501" s="14" t="s">
        <v>152</v>
      </c>
      <c r="C501" s="14" t="s">
        <v>49</v>
      </c>
      <c r="D501" t="s">
        <v>7</v>
      </c>
      <c r="E501" s="14" t="s">
        <v>166</v>
      </c>
      <c r="F501" s="43">
        <v>1.0376921892166138</v>
      </c>
      <c r="V501"/>
    </row>
    <row r="502" spans="1:22" x14ac:dyDescent="0.2">
      <c r="A502" s="14" t="s">
        <v>71</v>
      </c>
      <c r="B502" s="14" t="s">
        <v>152</v>
      </c>
      <c r="C502" s="14" t="s">
        <v>141</v>
      </c>
      <c r="D502" t="s">
        <v>7</v>
      </c>
      <c r="E502" s="14" t="s">
        <v>166</v>
      </c>
      <c r="F502" s="43">
        <v>1.0971300071105361E-3</v>
      </c>
      <c r="V502"/>
    </row>
    <row r="503" spans="1:22" x14ac:dyDescent="0.2">
      <c r="A503" s="14" t="s">
        <v>72</v>
      </c>
      <c r="B503" s="14" t="s">
        <v>152</v>
      </c>
      <c r="C503" s="14" t="s">
        <v>153</v>
      </c>
      <c r="D503" t="s">
        <v>7</v>
      </c>
      <c r="E503" s="14" t="s">
        <v>166</v>
      </c>
      <c r="F503" s="43">
        <v>4.2700000000000005</v>
      </c>
      <c r="V503"/>
    </row>
    <row r="504" spans="1:22" x14ac:dyDescent="0.2">
      <c r="A504" s="14" t="s">
        <v>72</v>
      </c>
      <c r="B504" s="14" t="s">
        <v>152</v>
      </c>
      <c r="C504" s="14" t="s">
        <v>49</v>
      </c>
      <c r="D504" t="s">
        <v>7</v>
      </c>
      <c r="E504" s="14" t="s">
        <v>166</v>
      </c>
      <c r="F504" s="43">
        <v>1.0376921892166138</v>
      </c>
      <c r="V504"/>
    </row>
    <row r="505" spans="1:22" x14ac:dyDescent="0.2">
      <c r="A505" s="14" t="s">
        <v>72</v>
      </c>
      <c r="B505" s="14" t="s">
        <v>152</v>
      </c>
      <c r="C505" s="14" t="s">
        <v>141</v>
      </c>
      <c r="D505" t="s">
        <v>7</v>
      </c>
      <c r="E505" s="14" t="s">
        <v>166</v>
      </c>
      <c r="F505" s="43">
        <v>1.0971300071105361E-3</v>
      </c>
      <c r="V505"/>
    </row>
    <row r="506" spans="1:22" x14ac:dyDescent="0.2">
      <c r="A506" s="14" t="s">
        <v>70</v>
      </c>
      <c r="B506" s="14" t="s">
        <v>70</v>
      </c>
      <c r="C506" s="14" t="s">
        <v>153</v>
      </c>
      <c r="D506" t="s">
        <v>7</v>
      </c>
      <c r="E506" s="14" t="s">
        <v>167</v>
      </c>
      <c r="F506" s="43">
        <v>80.873412785935216</v>
      </c>
      <c r="V506"/>
    </row>
    <row r="507" spans="1:22" x14ac:dyDescent="0.2">
      <c r="A507" s="14" t="s">
        <v>70</v>
      </c>
      <c r="B507" s="14" t="s">
        <v>70</v>
      </c>
      <c r="C507" s="14" t="s">
        <v>49</v>
      </c>
      <c r="D507" t="s">
        <v>7</v>
      </c>
      <c r="E507" s="14" t="s">
        <v>167</v>
      </c>
      <c r="F507" s="43">
        <v>19.653797149658203</v>
      </c>
      <c r="V507"/>
    </row>
    <row r="508" spans="1:22" x14ac:dyDescent="0.2">
      <c r="A508" s="14" t="s">
        <v>70</v>
      </c>
      <c r="B508" s="14" t="s">
        <v>70</v>
      </c>
      <c r="C508" s="14" t="s">
        <v>141</v>
      </c>
      <c r="D508" t="s">
        <v>7</v>
      </c>
      <c r="E508" s="14" t="s">
        <v>167</v>
      </c>
      <c r="F508" s="43">
        <v>2.0779542624950409E-2</v>
      </c>
      <c r="V508"/>
    </row>
    <row r="509" spans="1:22" x14ac:dyDescent="0.2">
      <c r="A509" s="14" t="s">
        <v>71</v>
      </c>
      <c r="B509" s="14" t="s">
        <v>70</v>
      </c>
      <c r="C509" s="14" t="s">
        <v>153</v>
      </c>
      <c r="D509" t="s">
        <v>7</v>
      </c>
      <c r="E509" s="14" t="s">
        <v>167</v>
      </c>
      <c r="F509" s="43">
        <v>86.371920740115456</v>
      </c>
      <c r="V509"/>
    </row>
    <row r="510" spans="1:22" x14ac:dyDescent="0.2">
      <c r="A510" s="14" t="s">
        <v>71</v>
      </c>
      <c r="B510" s="14" t="s">
        <v>70</v>
      </c>
      <c r="C510" s="14" t="s">
        <v>49</v>
      </c>
      <c r="D510" t="s">
        <v>7</v>
      </c>
      <c r="E510" s="14" t="s">
        <v>167</v>
      </c>
      <c r="F510" s="43">
        <v>20.990039825439453</v>
      </c>
      <c r="V510"/>
    </row>
    <row r="511" spans="1:22" x14ac:dyDescent="0.2">
      <c r="A511" s="14" t="s">
        <v>71</v>
      </c>
      <c r="B511" s="14" t="s">
        <v>70</v>
      </c>
      <c r="C511" s="14" t="s">
        <v>141</v>
      </c>
      <c r="D511" t="s">
        <v>7</v>
      </c>
      <c r="E511" s="14" t="s">
        <v>167</v>
      </c>
      <c r="F511" s="43">
        <v>2.2192323580384254E-2</v>
      </c>
      <c r="V511"/>
    </row>
    <row r="512" spans="1:22" x14ac:dyDescent="0.2">
      <c r="A512" s="14" t="s">
        <v>72</v>
      </c>
      <c r="B512" s="14" t="s">
        <v>70</v>
      </c>
      <c r="C512" s="14" t="s">
        <v>153</v>
      </c>
      <c r="D512" t="s">
        <v>7</v>
      </c>
      <c r="E512" s="14" t="s">
        <v>167</v>
      </c>
      <c r="F512" s="43">
        <v>130.04667644947767</v>
      </c>
      <c r="V512"/>
    </row>
    <row r="513" spans="1:22" x14ac:dyDescent="0.2">
      <c r="A513" s="14" t="s">
        <v>72</v>
      </c>
      <c r="B513" s="14" t="s">
        <v>70</v>
      </c>
      <c r="C513" s="14" t="s">
        <v>49</v>
      </c>
      <c r="D513" t="s">
        <v>7</v>
      </c>
      <c r="E513" s="14" t="s">
        <v>167</v>
      </c>
      <c r="F513" s="43">
        <v>31.603847503662109</v>
      </c>
      <c r="V513"/>
    </row>
    <row r="514" spans="1:22" x14ac:dyDescent="0.2">
      <c r="A514" s="14" t="s">
        <v>72</v>
      </c>
      <c r="B514" s="14" t="s">
        <v>70</v>
      </c>
      <c r="C514" s="14" t="s">
        <v>141</v>
      </c>
      <c r="D514" t="s">
        <v>7</v>
      </c>
      <c r="E514" s="14" t="s">
        <v>167</v>
      </c>
      <c r="F514" s="43">
        <v>3.3414077013731003E-2</v>
      </c>
      <c r="V514"/>
    </row>
    <row r="515" spans="1:22" x14ac:dyDescent="0.2">
      <c r="A515" s="14" t="s">
        <v>70</v>
      </c>
      <c r="B515" s="14" t="s">
        <v>152</v>
      </c>
      <c r="C515" s="14" t="s">
        <v>153</v>
      </c>
      <c r="D515" t="s">
        <v>7</v>
      </c>
      <c r="E515" s="14" t="s">
        <v>167</v>
      </c>
      <c r="F515" s="43">
        <v>90.650981841492467</v>
      </c>
      <c r="V515"/>
    </row>
    <row r="516" spans="1:22" x14ac:dyDescent="0.2">
      <c r="A516" s="14" t="s">
        <v>70</v>
      </c>
      <c r="B516" s="14" t="s">
        <v>152</v>
      </c>
      <c r="C516" s="14" t="s">
        <v>49</v>
      </c>
      <c r="D516" t="s">
        <v>7</v>
      </c>
      <c r="E516" s="14" t="s">
        <v>167</v>
      </c>
      <c r="F516" s="43">
        <v>22.029933929443359</v>
      </c>
      <c r="V516"/>
    </row>
    <row r="517" spans="1:22" x14ac:dyDescent="0.2">
      <c r="A517" s="14" t="s">
        <v>70</v>
      </c>
      <c r="B517" s="14" t="s">
        <v>152</v>
      </c>
      <c r="C517" s="14" t="s">
        <v>141</v>
      </c>
      <c r="D517" t="s">
        <v>7</v>
      </c>
      <c r="E517" s="14" t="s">
        <v>167</v>
      </c>
      <c r="F517" s="43">
        <v>2.3291781544685364E-2</v>
      </c>
      <c r="V517"/>
    </row>
    <row r="518" spans="1:22" x14ac:dyDescent="0.2">
      <c r="A518" s="14" t="s">
        <v>71</v>
      </c>
      <c r="B518" s="14" t="s">
        <v>152</v>
      </c>
      <c r="C518" s="14" t="s">
        <v>153</v>
      </c>
      <c r="D518" t="s">
        <v>7</v>
      </c>
      <c r="E518" s="14" t="s">
        <v>167</v>
      </c>
      <c r="F518" s="43">
        <v>94.073223387706093</v>
      </c>
      <c r="V518"/>
    </row>
    <row r="519" spans="1:22" x14ac:dyDescent="0.2">
      <c r="A519" s="14" t="s">
        <v>71</v>
      </c>
      <c r="B519" s="14" t="s">
        <v>152</v>
      </c>
      <c r="C519" s="14" t="s">
        <v>49</v>
      </c>
      <c r="D519" t="s">
        <v>7</v>
      </c>
      <c r="E519" s="14" t="s">
        <v>167</v>
      </c>
      <c r="F519" s="43">
        <v>22.861604690551758</v>
      </c>
      <c r="V519"/>
    </row>
    <row r="520" spans="1:22" x14ac:dyDescent="0.2">
      <c r="A520" s="14" t="s">
        <v>71</v>
      </c>
      <c r="B520" s="14" t="s">
        <v>152</v>
      </c>
      <c r="C520" s="14" t="s">
        <v>141</v>
      </c>
      <c r="D520" t="s">
        <v>7</v>
      </c>
      <c r="E520" s="14" t="s">
        <v>167</v>
      </c>
      <c r="F520" s="43">
        <v>2.4171089753508568E-2</v>
      </c>
      <c r="V520"/>
    </row>
    <row r="521" spans="1:22" x14ac:dyDescent="0.2">
      <c r="A521" s="14" t="s">
        <v>72</v>
      </c>
      <c r="B521" s="14" t="s">
        <v>152</v>
      </c>
      <c r="C521" s="14" t="s">
        <v>153</v>
      </c>
      <c r="D521" t="s">
        <v>7</v>
      </c>
      <c r="E521" s="14" t="s">
        <v>167</v>
      </c>
      <c r="F521" s="43">
        <v>137.74798064678907</v>
      </c>
      <c r="V521"/>
    </row>
    <row r="522" spans="1:22" x14ac:dyDescent="0.2">
      <c r="A522" s="14" t="s">
        <v>72</v>
      </c>
      <c r="B522" s="14" t="s">
        <v>152</v>
      </c>
      <c r="C522" s="14" t="s">
        <v>49</v>
      </c>
      <c r="D522" t="s">
        <v>7</v>
      </c>
      <c r="E522" s="14" t="s">
        <v>167</v>
      </c>
      <c r="F522" s="43">
        <v>33.475410461425781</v>
      </c>
      <c r="V522"/>
    </row>
    <row r="523" spans="1:22" x14ac:dyDescent="0.2">
      <c r="A523" s="14" t="s">
        <v>72</v>
      </c>
      <c r="B523" s="14" t="s">
        <v>152</v>
      </c>
      <c r="C523" s="14" t="s">
        <v>141</v>
      </c>
      <c r="D523" t="s">
        <v>7</v>
      </c>
      <c r="E523" s="14" t="s">
        <v>167</v>
      </c>
      <c r="F523" s="43">
        <v>3.5392843186855316E-2</v>
      </c>
      <c r="V523"/>
    </row>
    <row r="524" spans="1:22" x14ac:dyDescent="0.2">
      <c r="A524" s="14" t="s">
        <v>70</v>
      </c>
      <c r="B524" s="14" t="s">
        <v>70</v>
      </c>
      <c r="C524" s="14" t="s">
        <v>153</v>
      </c>
      <c r="D524" t="s">
        <v>7</v>
      </c>
      <c r="E524" s="14" t="s">
        <v>168</v>
      </c>
      <c r="F524" s="43">
        <v>149.87531712651253</v>
      </c>
      <c r="V524"/>
    </row>
    <row r="525" spans="1:22" x14ac:dyDescent="0.2">
      <c r="A525" s="14" t="s">
        <v>70</v>
      </c>
      <c r="B525" s="14" t="s">
        <v>70</v>
      </c>
      <c r="C525" s="14" t="s">
        <v>49</v>
      </c>
      <c r="D525" t="s">
        <v>7</v>
      </c>
      <c r="E525" s="14" t="s">
        <v>168</v>
      </c>
      <c r="F525" s="43">
        <v>36.422588348388672</v>
      </c>
      <c r="V525"/>
    </row>
    <row r="526" spans="1:22" x14ac:dyDescent="0.2">
      <c r="A526" s="14" t="s">
        <v>70</v>
      </c>
      <c r="B526" s="14" t="s">
        <v>70</v>
      </c>
      <c r="C526" s="14" t="s">
        <v>141</v>
      </c>
      <c r="D526" t="s">
        <v>7</v>
      </c>
      <c r="E526" s="14" t="s">
        <v>168</v>
      </c>
      <c r="F526" s="43">
        <v>3.8508828729391098E-2</v>
      </c>
      <c r="V526"/>
    </row>
    <row r="527" spans="1:22" x14ac:dyDescent="0.2">
      <c r="A527" s="14" t="s">
        <v>71</v>
      </c>
      <c r="B527" s="14" t="s">
        <v>70</v>
      </c>
      <c r="C527" s="14" t="s">
        <v>153</v>
      </c>
      <c r="D527" t="s">
        <v>7</v>
      </c>
      <c r="E527" s="14" t="s">
        <v>168</v>
      </c>
      <c r="F527" s="43">
        <v>188.30976206064224</v>
      </c>
      <c r="V527"/>
    </row>
    <row r="528" spans="1:22" x14ac:dyDescent="0.2">
      <c r="A528" s="14" t="s">
        <v>71</v>
      </c>
      <c r="B528" s="14" t="s">
        <v>70</v>
      </c>
      <c r="C528" s="14" t="s">
        <v>49</v>
      </c>
      <c r="D528" t="s">
        <v>7</v>
      </c>
      <c r="E528" s="14" t="s">
        <v>168</v>
      </c>
      <c r="F528" s="43">
        <v>45.762897491455078</v>
      </c>
      <c r="V528"/>
    </row>
    <row r="529" spans="1:22" x14ac:dyDescent="0.2">
      <c r="A529" s="14" t="s">
        <v>71</v>
      </c>
      <c r="B529" s="14" t="s">
        <v>70</v>
      </c>
      <c r="C529" s="14" t="s">
        <v>141</v>
      </c>
      <c r="D529" t="s">
        <v>7</v>
      </c>
      <c r="E529" s="14" t="s">
        <v>168</v>
      </c>
      <c r="F529" s="43">
        <v>4.8384141176939011E-2</v>
      </c>
      <c r="V529"/>
    </row>
    <row r="530" spans="1:22" x14ac:dyDescent="0.2">
      <c r="A530" s="14" t="s">
        <v>72</v>
      </c>
      <c r="B530" s="14" t="s">
        <v>70</v>
      </c>
      <c r="C530" s="14" t="s">
        <v>153</v>
      </c>
      <c r="D530" t="s">
        <v>7</v>
      </c>
      <c r="E530" s="14" t="s">
        <v>168</v>
      </c>
      <c r="F530" s="43">
        <v>249.89141362905502</v>
      </c>
      <c r="V530"/>
    </row>
    <row r="531" spans="1:22" x14ac:dyDescent="0.2">
      <c r="A531" s="14" t="s">
        <v>72</v>
      </c>
      <c r="B531" s="14" t="s">
        <v>70</v>
      </c>
      <c r="C531" s="14" t="s">
        <v>49</v>
      </c>
      <c r="D531" t="s">
        <v>7</v>
      </c>
      <c r="E531" s="14" t="s">
        <v>168</v>
      </c>
      <c r="F531" s="43">
        <v>60.728427886962891</v>
      </c>
      <c r="V531"/>
    </row>
    <row r="532" spans="1:22" x14ac:dyDescent="0.2">
      <c r="A532" s="14" t="s">
        <v>72</v>
      </c>
      <c r="B532" s="14" t="s">
        <v>70</v>
      </c>
      <c r="C532" s="14" t="s">
        <v>141</v>
      </c>
      <c r="D532" t="s">
        <v>7</v>
      </c>
      <c r="E532" s="14" t="s">
        <v>168</v>
      </c>
      <c r="F532" s="43">
        <v>6.4206875860691071E-2</v>
      </c>
      <c r="V532"/>
    </row>
    <row r="533" spans="1:22" x14ac:dyDescent="0.2">
      <c r="A533" s="14" t="s">
        <v>70</v>
      </c>
      <c r="B533" s="14" t="s">
        <v>152</v>
      </c>
      <c r="C533" s="14" t="s">
        <v>153</v>
      </c>
      <c r="D533" t="s">
        <v>7</v>
      </c>
      <c r="E533" s="14" t="s">
        <v>168</v>
      </c>
      <c r="F533" s="43">
        <v>105.78136757016182</v>
      </c>
      <c r="V533"/>
    </row>
    <row r="534" spans="1:22" x14ac:dyDescent="0.2">
      <c r="A534" s="14" t="s">
        <v>70</v>
      </c>
      <c r="B534" s="14" t="s">
        <v>152</v>
      </c>
      <c r="C534" s="14" t="s">
        <v>49</v>
      </c>
      <c r="D534" t="s">
        <v>7</v>
      </c>
      <c r="E534" s="14" t="s">
        <v>168</v>
      </c>
      <c r="F534" s="43">
        <v>25.7069091796875</v>
      </c>
      <c r="V534"/>
    </row>
    <row r="535" spans="1:22" x14ac:dyDescent="0.2">
      <c r="A535" s="14" t="s">
        <v>70</v>
      </c>
      <c r="B535" s="14" t="s">
        <v>152</v>
      </c>
      <c r="C535" s="14" t="s">
        <v>141</v>
      </c>
      <c r="D535" t="s">
        <v>7</v>
      </c>
      <c r="E535" s="14" t="s">
        <v>168</v>
      </c>
      <c r="F535" s="43">
        <v>2.7179369702935219E-2</v>
      </c>
      <c r="V535"/>
    </row>
    <row r="536" spans="1:22" x14ac:dyDescent="0.2">
      <c r="A536" s="14" t="s">
        <v>71</v>
      </c>
      <c r="B536" s="14" t="s">
        <v>152</v>
      </c>
      <c r="C536" s="14" t="s">
        <v>153</v>
      </c>
      <c r="D536" t="s">
        <v>7</v>
      </c>
      <c r="E536" s="14" t="s">
        <v>168</v>
      </c>
      <c r="F536" s="43">
        <v>146.29208266735077</v>
      </c>
      <c r="V536"/>
    </row>
    <row r="537" spans="1:22" x14ac:dyDescent="0.2">
      <c r="A537" s="14" t="s">
        <v>71</v>
      </c>
      <c r="B537" s="14" t="s">
        <v>152</v>
      </c>
      <c r="C537" s="14" t="s">
        <v>49</v>
      </c>
      <c r="D537" t="s">
        <v>7</v>
      </c>
      <c r="E537" s="14" t="s">
        <v>168</v>
      </c>
      <c r="F537" s="43">
        <v>35.551792144775391</v>
      </c>
      <c r="V537"/>
    </row>
    <row r="538" spans="1:22" x14ac:dyDescent="0.2">
      <c r="A538" s="14" t="s">
        <v>71</v>
      </c>
      <c r="B538" s="14" t="s">
        <v>152</v>
      </c>
      <c r="C538" s="14" t="s">
        <v>141</v>
      </c>
      <c r="D538" t="s">
        <v>7</v>
      </c>
      <c r="E538" s="14" t="s">
        <v>168</v>
      </c>
      <c r="F538" s="43">
        <v>3.7588156759738922E-2</v>
      </c>
      <c r="V538"/>
    </row>
    <row r="539" spans="1:22" x14ac:dyDescent="0.2">
      <c r="A539" s="14" t="s">
        <v>72</v>
      </c>
      <c r="B539" s="14" t="s">
        <v>152</v>
      </c>
      <c r="C539" s="14" t="s">
        <v>153</v>
      </c>
      <c r="D539" t="s">
        <v>7</v>
      </c>
      <c r="E539" s="14" t="s">
        <v>168</v>
      </c>
      <c r="F539" s="43">
        <v>207.87372797727585</v>
      </c>
      <c r="V539"/>
    </row>
    <row r="540" spans="1:22" x14ac:dyDescent="0.2">
      <c r="A540" s="14" t="s">
        <v>72</v>
      </c>
      <c r="B540" s="14" t="s">
        <v>152</v>
      </c>
      <c r="C540" s="14" t="s">
        <v>49</v>
      </c>
      <c r="D540" t="s">
        <v>7</v>
      </c>
      <c r="E540" s="14" t="s">
        <v>168</v>
      </c>
      <c r="F540" s="43">
        <v>50.517318725585938</v>
      </c>
      <c r="V540"/>
    </row>
    <row r="541" spans="1:22" x14ac:dyDescent="0.2">
      <c r="A541" s="14" t="s">
        <v>72</v>
      </c>
      <c r="B541" s="14" t="s">
        <v>152</v>
      </c>
      <c r="C541" s="14" t="s">
        <v>141</v>
      </c>
      <c r="D541" t="s">
        <v>7</v>
      </c>
      <c r="E541" s="14" t="s">
        <v>168</v>
      </c>
      <c r="F541" s="43">
        <v>5.3410887718200684E-2</v>
      </c>
      <c r="V541"/>
    </row>
    <row r="542" spans="1:22" x14ac:dyDescent="0.2">
      <c r="A542" s="14" t="s">
        <v>70</v>
      </c>
      <c r="B542" s="14" t="s">
        <v>70</v>
      </c>
      <c r="C542" s="14" t="s">
        <v>153</v>
      </c>
      <c r="D542" t="s">
        <v>8</v>
      </c>
      <c r="E542" s="14" t="s">
        <v>85</v>
      </c>
      <c r="F542" s="43">
        <v>413.75699746608734</v>
      </c>
      <c r="V542"/>
    </row>
    <row r="543" spans="1:22" x14ac:dyDescent="0.2">
      <c r="A543" s="14" t="s">
        <v>70</v>
      </c>
      <c r="B543" s="14" t="s">
        <v>70</v>
      </c>
      <c r="C543" s="14" t="s">
        <v>49</v>
      </c>
      <c r="D543" t="s">
        <v>8</v>
      </c>
      <c r="E543" s="14" t="s">
        <v>85</v>
      </c>
      <c r="F543" s="43">
        <v>65.913665771484375</v>
      </c>
      <c r="V543"/>
    </row>
    <row r="544" spans="1:22" x14ac:dyDescent="0.2">
      <c r="A544" s="14" t="s">
        <v>70</v>
      </c>
      <c r="B544" s="14" t="s">
        <v>70</v>
      </c>
      <c r="C544" s="14" t="s">
        <v>141</v>
      </c>
      <c r="D544" t="s">
        <v>8</v>
      </c>
      <c r="E544" s="14" t="s">
        <v>85</v>
      </c>
      <c r="F544" s="43">
        <v>6.9938011467456818E-2</v>
      </c>
      <c r="V544"/>
    </row>
    <row r="545" spans="1:22" x14ac:dyDescent="0.2">
      <c r="A545" s="14" t="s">
        <v>71</v>
      </c>
      <c r="B545" s="14" t="s">
        <v>70</v>
      </c>
      <c r="C545" s="14" t="s">
        <v>153</v>
      </c>
      <c r="D545" t="s">
        <v>8</v>
      </c>
      <c r="E545" s="14" t="s">
        <v>85</v>
      </c>
      <c r="F545" s="43">
        <v>431.72526884451509</v>
      </c>
      <c r="V545"/>
    </row>
    <row r="546" spans="1:22" x14ac:dyDescent="0.2">
      <c r="A546" s="14" t="s">
        <v>71</v>
      </c>
      <c r="B546" s="14" t="s">
        <v>70</v>
      </c>
      <c r="C546" s="14" t="s">
        <v>49</v>
      </c>
      <c r="D546" t="s">
        <v>8</v>
      </c>
      <c r="E546" s="14" t="s">
        <v>85</v>
      </c>
      <c r="F546" s="43">
        <v>68.776107788085938</v>
      </c>
      <c r="V546"/>
    </row>
    <row r="547" spans="1:22" x14ac:dyDescent="0.2">
      <c r="A547" s="14" t="s">
        <v>71</v>
      </c>
      <c r="B547" s="14" t="s">
        <v>70</v>
      </c>
      <c r="C547" s="14" t="s">
        <v>141</v>
      </c>
      <c r="D547" t="s">
        <v>8</v>
      </c>
      <c r="E547" s="14" t="s">
        <v>85</v>
      </c>
      <c r="F547" s="43">
        <v>7.2975218296051025E-2</v>
      </c>
      <c r="V547"/>
    </row>
    <row r="548" spans="1:22" x14ac:dyDescent="0.2">
      <c r="A548" s="14" t="s">
        <v>72</v>
      </c>
      <c r="B548" s="14" t="s">
        <v>70</v>
      </c>
      <c r="C548" s="14" t="s">
        <v>153</v>
      </c>
      <c r="D548" t="s">
        <v>8</v>
      </c>
      <c r="E548" s="14" t="s">
        <v>85</v>
      </c>
      <c r="F548" s="43">
        <v>473.9010126516223</v>
      </c>
      <c r="V548"/>
    </row>
    <row r="549" spans="1:22" x14ac:dyDescent="0.2">
      <c r="A549" s="14" t="s">
        <v>72</v>
      </c>
      <c r="B549" s="14" t="s">
        <v>70</v>
      </c>
      <c r="C549" s="14" t="s">
        <v>49</v>
      </c>
      <c r="D549" t="s">
        <v>8</v>
      </c>
      <c r="E549" s="14" t="s">
        <v>85</v>
      </c>
      <c r="F549" s="43">
        <v>75.494926452636719</v>
      </c>
      <c r="V549"/>
    </row>
    <row r="550" spans="1:22" x14ac:dyDescent="0.2">
      <c r="A550" s="14" t="s">
        <v>72</v>
      </c>
      <c r="B550" s="14" t="s">
        <v>70</v>
      </c>
      <c r="C550" s="14" t="s">
        <v>141</v>
      </c>
      <c r="D550" t="s">
        <v>8</v>
      </c>
      <c r="E550" s="14" t="s">
        <v>85</v>
      </c>
      <c r="F550" s="43">
        <v>8.0104254186153412E-2</v>
      </c>
      <c r="V550"/>
    </row>
    <row r="551" spans="1:22" x14ac:dyDescent="0.2">
      <c r="A551" s="14" t="s">
        <v>70</v>
      </c>
      <c r="B551" s="14" t="s">
        <v>152</v>
      </c>
      <c r="C551" s="14" t="s">
        <v>153</v>
      </c>
      <c r="D551" t="s">
        <v>8</v>
      </c>
      <c r="E551" s="14" t="s">
        <v>85</v>
      </c>
      <c r="F551" s="43">
        <v>413.75699746608734</v>
      </c>
      <c r="V551"/>
    </row>
    <row r="552" spans="1:22" x14ac:dyDescent="0.2">
      <c r="A552" s="14" t="s">
        <v>70</v>
      </c>
      <c r="B552" s="14" t="s">
        <v>152</v>
      </c>
      <c r="C552" s="14" t="s">
        <v>49</v>
      </c>
      <c r="D552" t="s">
        <v>8</v>
      </c>
      <c r="E552" s="14" t="s">
        <v>85</v>
      </c>
      <c r="F552" s="43">
        <v>65.913665771484375</v>
      </c>
      <c r="V552"/>
    </row>
    <row r="553" spans="1:22" x14ac:dyDescent="0.2">
      <c r="A553" s="14" t="s">
        <v>70</v>
      </c>
      <c r="B553" s="14" t="s">
        <v>152</v>
      </c>
      <c r="C553" s="14" t="s">
        <v>141</v>
      </c>
      <c r="D553" t="s">
        <v>8</v>
      </c>
      <c r="E553" s="14" t="s">
        <v>85</v>
      </c>
      <c r="F553" s="43">
        <v>6.9938011467456818E-2</v>
      </c>
      <c r="V553"/>
    </row>
    <row r="554" spans="1:22" x14ac:dyDescent="0.2">
      <c r="A554" s="14" t="s">
        <v>71</v>
      </c>
      <c r="B554" s="14" t="s">
        <v>152</v>
      </c>
      <c r="C554" s="14" t="s">
        <v>153</v>
      </c>
      <c r="D554" t="s">
        <v>8</v>
      </c>
      <c r="E554" s="14" t="s">
        <v>85</v>
      </c>
      <c r="F554" s="43">
        <v>431.72526884451509</v>
      </c>
      <c r="V554"/>
    </row>
    <row r="555" spans="1:22" x14ac:dyDescent="0.2">
      <c r="A555" s="14" t="s">
        <v>71</v>
      </c>
      <c r="B555" s="14" t="s">
        <v>152</v>
      </c>
      <c r="C555" s="14" t="s">
        <v>49</v>
      </c>
      <c r="D555" t="s">
        <v>8</v>
      </c>
      <c r="E555" s="14" t="s">
        <v>85</v>
      </c>
      <c r="F555" s="43">
        <v>68.776107788085938</v>
      </c>
      <c r="V555"/>
    </row>
    <row r="556" spans="1:22" x14ac:dyDescent="0.2">
      <c r="A556" s="14" t="s">
        <v>71</v>
      </c>
      <c r="B556" s="14" t="s">
        <v>152</v>
      </c>
      <c r="C556" s="14" t="s">
        <v>141</v>
      </c>
      <c r="D556" t="s">
        <v>8</v>
      </c>
      <c r="E556" s="14" t="s">
        <v>85</v>
      </c>
      <c r="F556" s="43">
        <v>7.2975218296051025E-2</v>
      </c>
      <c r="V556"/>
    </row>
    <row r="557" spans="1:22" x14ac:dyDescent="0.2">
      <c r="A557" s="14" t="s">
        <v>72</v>
      </c>
      <c r="B557" s="14" t="s">
        <v>152</v>
      </c>
      <c r="C557" s="14" t="s">
        <v>153</v>
      </c>
      <c r="D557" t="s">
        <v>8</v>
      </c>
      <c r="E557" s="14" t="s">
        <v>85</v>
      </c>
      <c r="F557" s="43">
        <v>473.9010126516223</v>
      </c>
      <c r="V557"/>
    </row>
    <row r="558" spans="1:22" x14ac:dyDescent="0.2">
      <c r="A558" s="14" t="s">
        <v>72</v>
      </c>
      <c r="B558" s="14" t="s">
        <v>152</v>
      </c>
      <c r="C558" s="14" t="s">
        <v>49</v>
      </c>
      <c r="D558" t="s">
        <v>8</v>
      </c>
      <c r="E558" s="14" t="s">
        <v>85</v>
      </c>
      <c r="F558" s="43">
        <v>75.494926452636719</v>
      </c>
      <c r="V558"/>
    </row>
    <row r="559" spans="1:22" x14ac:dyDescent="0.2">
      <c r="A559" s="14" t="s">
        <v>72</v>
      </c>
      <c r="B559" s="14" t="s">
        <v>152</v>
      </c>
      <c r="C559" s="14" t="s">
        <v>141</v>
      </c>
      <c r="D559" t="s">
        <v>8</v>
      </c>
      <c r="E559" s="14" t="s">
        <v>85</v>
      </c>
      <c r="F559" s="43">
        <v>8.0104254186153412E-2</v>
      </c>
      <c r="V559"/>
    </row>
    <row r="560" spans="1:22" x14ac:dyDescent="0.2">
      <c r="A560" s="14" t="s">
        <v>70</v>
      </c>
      <c r="B560" s="14" t="s">
        <v>70</v>
      </c>
      <c r="C560" s="14" t="s">
        <v>153</v>
      </c>
      <c r="D560" t="s">
        <v>8</v>
      </c>
      <c r="E560" s="14" t="s">
        <v>156</v>
      </c>
      <c r="F560" s="43">
        <v>291.06900042295456</v>
      </c>
      <c r="V560"/>
    </row>
    <row r="561" spans="1:22" x14ac:dyDescent="0.2">
      <c r="A561" s="14" t="s">
        <v>70</v>
      </c>
      <c r="B561" s="14" t="s">
        <v>70</v>
      </c>
      <c r="C561" s="14" t="s">
        <v>49</v>
      </c>
      <c r="D561" t="s">
        <v>8</v>
      </c>
      <c r="E561" s="14" t="s">
        <v>156</v>
      </c>
      <c r="F561" s="43">
        <v>46.368824005126953</v>
      </c>
      <c r="V561"/>
    </row>
    <row r="562" spans="1:22" x14ac:dyDescent="0.2">
      <c r="A562" s="14" t="s">
        <v>70</v>
      </c>
      <c r="B562" s="14" t="s">
        <v>70</v>
      </c>
      <c r="C562" s="14" t="s">
        <v>141</v>
      </c>
      <c r="D562" t="s">
        <v>8</v>
      </c>
      <c r="E562" s="14" t="s">
        <v>156</v>
      </c>
      <c r="F562" s="43">
        <v>4.9199864268302917E-2</v>
      </c>
      <c r="V562"/>
    </row>
    <row r="563" spans="1:22" x14ac:dyDescent="0.2">
      <c r="A563" s="14" t="s">
        <v>71</v>
      </c>
      <c r="B563" s="14" t="s">
        <v>70</v>
      </c>
      <c r="C563" s="14" t="s">
        <v>153</v>
      </c>
      <c r="D563" t="s">
        <v>8</v>
      </c>
      <c r="E563" s="14" t="s">
        <v>156</v>
      </c>
      <c r="F563" s="43">
        <v>273.17657175660133</v>
      </c>
      <c r="V563"/>
    </row>
    <row r="564" spans="1:22" x14ac:dyDescent="0.2">
      <c r="A564" s="14" t="s">
        <v>71</v>
      </c>
      <c r="B564" s="14" t="s">
        <v>70</v>
      </c>
      <c r="C564" s="14" t="s">
        <v>49</v>
      </c>
      <c r="D564" t="s">
        <v>8</v>
      </c>
      <c r="E564" s="14" t="s">
        <v>156</v>
      </c>
      <c r="F564" s="43">
        <v>43.518463134765625</v>
      </c>
      <c r="V564"/>
    </row>
    <row r="565" spans="1:22" x14ac:dyDescent="0.2">
      <c r="A565" s="14" t="s">
        <v>71</v>
      </c>
      <c r="B565" s="14" t="s">
        <v>70</v>
      </c>
      <c r="C565" s="14" t="s">
        <v>141</v>
      </c>
      <c r="D565" t="s">
        <v>8</v>
      </c>
      <c r="E565" s="14" t="s">
        <v>156</v>
      </c>
      <c r="F565" s="43">
        <v>4.6175479888916016E-2</v>
      </c>
      <c r="V565"/>
    </row>
    <row r="566" spans="1:22" x14ac:dyDescent="0.2">
      <c r="A566" s="14" t="s">
        <v>72</v>
      </c>
      <c r="B566" s="14" t="s">
        <v>70</v>
      </c>
      <c r="C566" s="14" t="s">
        <v>153</v>
      </c>
      <c r="D566" t="s">
        <v>8</v>
      </c>
      <c r="E566" s="14" t="s">
        <v>156</v>
      </c>
      <c r="F566" s="43">
        <v>372.44399738311768</v>
      </c>
      <c r="V566"/>
    </row>
    <row r="567" spans="1:22" x14ac:dyDescent="0.2">
      <c r="A567" s="14" t="s">
        <v>72</v>
      </c>
      <c r="B567" s="14" t="s">
        <v>70</v>
      </c>
      <c r="C567" s="14" t="s">
        <v>49</v>
      </c>
      <c r="D567" t="s">
        <v>8</v>
      </c>
      <c r="E567" s="14" t="s">
        <v>156</v>
      </c>
      <c r="F567" s="43">
        <v>59.332286834716797</v>
      </c>
      <c r="V567"/>
    </row>
    <row r="568" spans="1:22" x14ac:dyDescent="0.2">
      <c r="A568" s="14" t="s">
        <v>72</v>
      </c>
      <c r="B568" s="14" t="s">
        <v>70</v>
      </c>
      <c r="C568" s="14" t="s">
        <v>141</v>
      </c>
      <c r="D568" t="s">
        <v>8</v>
      </c>
      <c r="E568" s="14" t="s">
        <v>156</v>
      </c>
      <c r="F568" s="43">
        <v>6.2954813241958618E-2</v>
      </c>
      <c r="V568"/>
    </row>
    <row r="569" spans="1:22" x14ac:dyDescent="0.2">
      <c r="A569" s="14" t="s">
        <v>70</v>
      </c>
      <c r="B569" s="14" t="s">
        <v>152</v>
      </c>
      <c r="C569" s="14" t="s">
        <v>153</v>
      </c>
      <c r="D569" t="s">
        <v>8</v>
      </c>
      <c r="E569" s="14" t="s">
        <v>156</v>
      </c>
      <c r="F569" s="43">
        <v>291.06900042295456</v>
      </c>
      <c r="V569"/>
    </row>
    <row r="570" spans="1:22" x14ac:dyDescent="0.2">
      <c r="A570" s="14" t="s">
        <v>70</v>
      </c>
      <c r="B570" s="14" t="s">
        <v>152</v>
      </c>
      <c r="C570" s="14" t="s">
        <v>49</v>
      </c>
      <c r="D570" t="s">
        <v>8</v>
      </c>
      <c r="E570" s="14" t="s">
        <v>156</v>
      </c>
      <c r="F570" s="43">
        <v>46.368824005126953</v>
      </c>
      <c r="V570"/>
    </row>
    <row r="571" spans="1:22" x14ac:dyDescent="0.2">
      <c r="A571" s="14" t="s">
        <v>70</v>
      </c>
      <c r="B571" s="14" t="s">
        <v>152</v>
      </c>
      <c r="C571" s="14" t="s">
        <v>141</v>
      </c>
      <c r="D571" t="s">
        <v>8</v>
      </c>
      <c r="E571" s="14" t="s">
        <v>156</v>
      </c>
      <c r="F571" s="43">
        <v>4.9199864268302917E-2</v>
      </c>
      <c r="V571"/>
    </row>
    <row r="572" spans="1:22" x14ac:dyDescent="0.2">
      <c r="A572" s="14" t="s">
        <v>71</v>
      </c>
      <c r="B572" s="14" t="s">
        <v>152</v>
      </c>
      <c r="C572" s="14" t="s">
        <v>153</v>
      </c>
      <c r="D572" t="s">
        <v>8</v>
      </c>
      <c r="E572" s="14" t="s">
        <v>156</v>
      </c>
      <c r="F572" s="43">
        <v>273.17657175660133</v>
      </c>
      <c r="V572"/>
    </row>
    <row r="573" spans="1:22" x14ac:dyDescent="0.2">
      <c r="A573" s="14" t="s">
        <v>71</v>
      </c>
      <c r="B573" s="14" t="s">
        <v>152</v>
      </c>
      <c r="C573" s="14" t="s">
        <v>49</v>
      </c>
      <c r="D573" t="s">
        <v>8</v>
      </c>
      <c r="E573" s="14" t="s">
        <v>156</v>
      </c>
      <c r="F573" s="43">
        <v>43.518463134765625</v>
      </c>
      <c r="V573"/>
    </row>
    <row r="574" spans="1:22" x14ac:dyDescent="0.2">
      <c r="A574" s="14" t="s">
        <v>71</v>
      </c>
      <c r="B574" s="14" t="s">
        <v>152</v>
      </c>
      <c r="C574" s="14" t="s">
        <v>141</v>
      </c>
      <c r="D574" t="s">
        <v>8</v>
      </c>
      <c r="E574" s="14" t="s">
        <v>156</v>
      </c>
      <c r="F574" s="43">
        <v>4.6175479888916016E-2</v>
      </c>
      <c r="V574"/>
    </row>
    <row r="575" spans="1:22" x14ac:dyDescent="0.2">
      <c r="A575" s="14" t="s">
        <v>72</v>
      </c>
      <c r="B575" s="14" t="s">
        <v>152</v>
      </c>
      <c r="C575" s="14" t="s">
        <v>153</v>
      </c>
      <c r="D575" t="s">
        <v>8</v>
      </c>
      <c r="E575" s="14" t="s">
        <v>156</v>
      </c>
      <c r="F575" s="43">
        <v>372.44399738311768</v>
      </c>
      <c r="V575"/>
    </row>
    <row r="576" spans="1:22" x14ac:dyDescent="0.2">
      <c r="A576" s="14" t="s">
        <v>72</v>
      </c>
      <c r="B576" s="14" t="s">
        <v>152</v>
      </c>
      <c r="C576" s="14" t="s">
        <v>49</v>
      </c>
      <c r="D576" t="s">
        <v>8</v>
      </c>
      <c r="E576" s="14" t="s">
        <v>156</v>
      </c>
      <c r="F576" s="43">
        <v>59.332286834716797</v>
      </c>
      <c r="V576"/>
    </row>
    <row r="577" spans="1:22" x14ac:dyDescent="0.2">
      <c r="A577" s="14" t="s">
        <v>72</v>
      </c>
      <c r="B577" s="14" t="s">
        <v>152</v>
      </c>
      <c r="C577" s="14" t="s">
        <v>141</v>
      </c>
      <c r="D577" t="s">
        <v>8</v>
      </c>
      <c r="E577" s="14" t="s">
        <v>156</v>
      </c>
      <c r="F577" s="43">
        <v>6.2954813241958618E-2</v>
      </c>
      <c r="V577"/>
    </row>
    <row r="578" spans="1:22" x14ac:dyDescent="0.2">
      <c r="A578" s="14" t="s">
        <v>70</v>
      </c>
      <c r="B578" s="14" t="s">
        <v>70</v>
      </c>
      <c r="C578" s="14" t="s">
        <v>153</v>
      </c>
      <c r="D578" t="s">
        <v>8</v>
      </c>
      <c r="E578" s="14" t="s">
        <v>80</v>
      </c>
      <c r="F578" s="43">
        <v>704.82600259780884</v>
      </c>
      <c r="V578"/>
    </row>
    <row r="579" spans="1:22" x14ac:dyDescent="0.2">
      <c r="A579" s="14" t="s">
        <v>70</v>
      </c>
      <c r="B579" s="14" t="s">
        <v>70</v>
      </c>
      <c r="C579" s="14" t="s">
        <v>49</v>
      </c>
      <c r="D579" t="s">
        <v>8</v>
      </c>
      <c r="E579" s="14" t="s">
        <v>80</v>
      </c>
      <c r="F579" s="43">
        <v>112.28249359130859</v>
      </c>
      <c r="V579"/>
    </row>
    <row r="580" spans="1:22" x14ac:dyDescent="0.2">
      <c r="A580" s="14" t="s">
        <v>70</v>
      </c>
      <c r="B580" s="14" t="s">
        <v>70</v>
      </c>
      <c r="C580" s="14" t="s">
        <v>141</v>
      </c>
      <c r="D580" t="s">
        <v>8</v>
      </c>
      <c r="E580" s="14" t="s">
        <v>80</v>
      </c>
      <c r="F580" s="43">
        <v>0.11913788318634033</v>
      </c>
      <c r="V580"/>
    </row>
    <row r="581" spans="1:22" x14ac:dyDescent="0.2">
      <c r="A581" s="14" t="s">
        <v>71</v>
      </c>
      <c r="B581" s="14" t="s">
        <v>70</v>
      </c>
      <c r="C581" s="14" t="s">
        <v>153</v>
      </c>
      <c r="D581" t="s">
        <v>8</v>
      </c>
      <c r="E581" s="14" t="s">
        <v>80</v>
      </c>
      <c r="F581" s="43">
        <v>704.90183883905411</v>
      </c>
      <c r="V581"/>
    </row>
    <row r="582" spans="1:22" x14ac:dyDescent="0.2">
      <c r="A582" s="14" t="s">
        <v>71</v>
      </c>
      <c r="B582" s="14" t="s">
        <v>70</v>
      </c>
      <c r="C582" s="14" t="s">
        <v>49</v>
      </c>
      <c r="D582" t="s">
        <v>8</v>
      </c>
      <c r="E582" s="14" t="s">
        <v>80</v>
      </c>
      <c r="F582" s="43">
        <v>112.29457092285156</v>
      </c>
      <c r="V582"/>
    </row>
    <row r="583" spans="1:22" x14ac:dyDescent="0.2">
      <c r="A583" s="14" t="s">
        <v>71</v>
      </c>
      <c r="B583" s="14" t="s">
        <v>70</v>
      </c>
      <c r="C583" s="14" t="s">
        <v>141</v>
      </c>
      <c r="D583" t="s">
        <v>8</v>
      </c>
      <c r="E583" s="14" t="s">
        <v>80</v>
      </c>
      <c r="F583" s="43">
        <v>0.11915069818496704</v>
      </c>
      <c r="V583"/>
    </row>
    <row r="584" spans="1:22" x14ac:dyDescent="0.2">
      <c r="A584" s="14" t="s">
        <v>72</v>
      </c>
      <c r="B584" s="14" t="s">
        <v>70</v>
      </c>
      <c r="C584" s="14" t="s">
        <v>153</v>
      </c>
      <c r="D584" t="s">
        <v>8</v>
      </c>
      <c r="E584" s="14" t="s">
        <v>80</v>
      </c>
      <c r="F584" s="43">
        <v>846.34500116109848</v>
      </c>
      <c r="V584"/>
    </row>
    <row r="585" spans="1:22" x14ac:dyDescent="0.2">
      <c r="A585" s="14" t="s">
        <v>72</v>
      </c>
      <c r="B585" s="14" t="s">
        <v>70</v>
      </c>
      <c r="C585" s="14" t="s">
        <v>49</v>
      </c>
      <c r="D585" t="s">
        <v>8</v>
      </c>
      <c r="E585" s="14" t="s">
        <v>80</v>
      </c>
      <c r="F585" s="43">
        <v>134.82720947265625</v>
      </c>
      <c r="V585"/>
    </row>
    <row r="586" spans="1:22" x14ac:dyDescent="0.2">
      <c r="A586" s="14" t="s">
        <v>72</v>
      </c>
      <c r="B586" s="14" t="s">
        <v>70</v>
      </c>
      <c r="C586" s="14" t="s">
        <v>141</v>
      </c>
      <c r="D586" t="s">
        <v>8</v>
      </c>
      <c r="E586" s="14" t="s">
        <v>80</v>
      </c>
      <c r="F586" s="43">
        <v>0.14305905997753143</v>
      </c>
      <c r="V586"/>
    </row>
    <row r="587" spans="1:22" x14ac:dyDescent="0.2">
      <c r="A587" s="14" t="s">
        <v>70</v>
      </c>
      <c r="B587" s="14" t="s">
        <v>152</v>
      </c>
      <c r="C587" s="14" t="s">
        <v>153</v>
      </c>
      <c r="D587" t="s">
        <v>8</v>
      </c>
      <c r="E587" s="14" t="s">
        <v>80</v>
      </c>
      <c r="F587" s="43">
        <v>704.82600259780884</v>
      </c>
      <c r="V587"/>
    </row>
    <row r="588" spans="1:22" x14ac:dyDescent="0.2">
      <c r="A588" s="14" t="s">
        <v>70</v>
      </c>
      <c r="B588" s="14" t="s">
        <v>152</v>
      </c>
      <c r="C588" s="14" t="s">
        <v>49</v>
      </c>
      <c r="D588" t="s">
        <v>8</v>
      </c>
      <c r="E588" s="14" t="s">
        <v>80</v>
      </c>
      <c r="F588" s="43">
        <v>112.28249359130859</v>
      </c>
      <c r="V588"/>
    </row>
    <row r="589" spans="1:22" x14ac:dyDescent="0.2">
      <c r="A589" s="14" t="s">
        <v>70</v>
      </c>
      <c r="B589" s="14" t="s">
        <v>152</v>
      </c>
      <c r="C589" s="14" t="s">
        <v>141</v>
      </c>
      <c r="D589" t="s">
        <v>8</v>
      </c>
      <c r="E589" s="14" t="s">
        <v>80</v>
      </c>
      <c r="F589" s="43">
        <v>0.11913788318634033</v>
      </c>
      <c r="V589"/>
    </row>
    <row r="590" spans="1:22" x14ac:dyDescent="0.2">
      <c r="A590" s="14" t="s">
        <v>71</v>
      </c>
      <c r="B590" s="14" t="s">
        <v>152</v>
      </c>
      <c r="C590" s="14" t="s">
        <v>153</v>
      </c>
      <c r="D590" t="s">
        <v>8</v>
      </c>
      <c r="E590" s="14" t="s">
        <v>80</v>
      </c>
      <c r="F590" s="43">
        <v>704.90183883905411</v>
      </c>
      <c r="V590"/>
    </row>
    <row r="591" spans="1:22" x14ac:dyDescent="0.2">
      <c r="A591" s="14" t="s">
        <v>71</v>
      </c>
      <c r="B591" s="14" t="s">
        <v>152</v>
      </c>
      <c r="C591" s="14" t="s">
        <v>49</v>
      </c>
      <c r="D591" t="s">
        <v>8</v>
      </c>
      <c r="E591" s="14" t="s">
        <v>80</v>
      </c>
      <c r="F591" s="43">
        <v>112.29457092285156</v>
      </c>
      <c r="V591"/>
    </row>
    <row r="592" spans="1:22" x14ac:dyDescent="0.2">
      <c r="A592" s="14" t="s">
        <v>71</v>
      </c>
      <c r="B592" s="14" t="s">
        <v>152</v>
      </c>
      <c r="C592" s="14" t="s">
        <v>141</v>
      </c>
      <c r="D592" t="s">
        <v>8</v>
      </c>
      <c r="E592" s="14" t="s">
        <v>80</v>
      </c>
      <c r="F592" s="43">
        <v>0.11915069818496704</v>
      </c>
      <c r="V592"/>
    </row>
    <row r="593" spans="1:22" x14ac:dyDescent="0.2">
      <c r="A593" s="14" t="s">
        <v>72</v>
      </c>
      <c r="B593" s="14" t="s">
        <v>152</v>
      </c>
      <c r="C593" s="14" t="s">
        <v>153</v>
      </c>
      <c r="D593" t="s">
        <v>8</v>
      </c>
      <c r="E593" s="14" t="s">
        <v>80</v>
      </c>
      <c r="F593" s="43">
        <v>846.34500116109848</v>
      </c>
      <c r="V593"/>
    </row>
    <row r="594" spans="1:22" x14ac:dyDescent="0.2">
      <c r="A594" s="14" t="s">
        <v>72</v>
      </c>
      <c r="B594" s="14" t="s">
        <v>152</v>
      </c>
      <c r="C594" s="14" t="s">
        <v>49</v>
      </c>
      <c r="D594" t="s">
        <v>8</v>
      </c>
      <c r="E594" s="14" t="s">
        <v>80</v>
      </c>
      <c r="F594" s="43">
        <v>134.82720947265625</v>
      </c>
      <c r="V594"/>
    </row>
    <row r="595" spans="1:22" x14ac:dyDescent="0.2">
      <c r="A595" s="14" t="s">
        <v>72</v>
      </c>
      <c r="B595" s="14" t="s">
        <v>152</v>
      </c>
      <c r="C595" s="14" t="s">
        <v>141</v>
      </c>
      <c r="D595" t="s">
        <v>8</v>
      </c>
      <c r="E595" s="14" t="s">
        <v>80</v>
      </c>
      <c r="F595" s="43">
        <v>0.14305905997753143</v>
      </c>
      <c r="V595"/>
    </row>
    <row r="596" spans="1:22" x14ac:dyDescent="0.2">
      <c r="A596" s="14" t="s">
        <v>70</v>
      </c>
      <c r="B596" s="14" t="s">
        <v>70</v>
      </c>
      <c r="C596" s="14" t="s">
        <v>153</v>
      </c>
      <c r="D596" t="s">
        <v>8</v>
      </c>
      <c r="E596" s="14" t="s">
        <v>157</v>
      </c>
      <c r="F596" s="43">
        <v>380.60076300000014</v>
      </c>
      <c r="V596"/>
    </row>
    <row r="597" spans="1:22" x14ac:dyDescent="0.2">
      <c r="A597" s="14" t="s">
        <v>70</v>
      </c>
      <c r="B597" s="14" t="s">
        <v>70</v>
      </c>
      <c r="C597" s="14" t="s">
        <v>49</v>
      </c>
      <c r="D597" t="s">
        <v>8</v>
      </c>
      <c r="E597" s="14" t="s">
        <v>157</v>
      </c>
      <c r="F597" s="43">
        <v>60.631702423095703</v>
      </c>
      <c r="V597"/>
    </row>
    <row r="598" spans="1:22" x14ac:dyDescent="0.2">
      <c r="A598" s="14" t="s">
        <v>70</v>
      </c>
      <c r="B598" s="14" t="s">
        <v>70</v>
      </c>
      <c r="C598" s="14" t="s">
        <v>141</v>
      </c>
      <c r="D598" t="s">
        <v>8</v>
      </c>
      <c r="E598" s="14" t="s">
        <v>157</v>
      </c>
      <c r="F598" s="43">
        <v>6.4333565533161163E-2</v>
      </c>
      <c r="V598"/>
    </row>
    <row r="599" spans="1:22" x14ac:dyDescent="0.2">
      <c r="A599" s="14" t="s">
        <v>71</v>
      </c>
      <c r="B599" s="14" t="s">
        <v>70</v>
      </c>
      <c r="C599" s="14" t="s">
        <v>153</v>
      </c>
      <c r="D599" t="s">
        <v>8</v>
      </c>
      <c r="E599" s="14" t="s">
        <v>157</v>
      </c>
      <c r="F599" s="43">
        <v>380.60076300000009</v>
      </c>
      <c r="V599"/>
    </row>
    <row r="600" spans="1:22" x14ac:dyDescent="0.2">
      <c r="A600" s="14" t="s">
        <v>71</v>
      </c>
      <c r="B600" s="14" t="s">
        <v>70</v>
      </c>
      <c r="C600" s="14" t="s">
        <v>49</v>
      </c>
      <c r="D600" t="s">
        <v>8</v>
      </c>
      <c r="E600" s="14" t="s">
        <v>157</v>
      </c>
      <c r="F600" s="43">
        <v>60.631702423095703</v>
      </c>
      <c r="V600"/>
    </row>
    <row r="601" spans="1:22" x14ac:dyDescent="0.2">
      <c r="A601" s="14" t="s">
        <v>71</v>
      </c>
      <c r="B601" s="14" t="s">
        <v>70</v>
      </c>
      <c r="C601" s="14" t="s">
        <v>141</v>
      </c>
      <c r="D601" t="s">
        <v>8</v>
      </c>
      <c r="E601" s="14" t="s">
        <v>157</v>
      </c>
      <c r="F601" s="43">
        <v>6.4333565533161163E-2</v>
      </c>
      <c r="V601"/>
    </row>
    <row r="602" spans="1:22" x14ac:dyDescent="0.2">
      <c r="A602" s="14" t="s">
        <v>72</v>
      </c>
      <c r="B602" s="14" t="s">
        <v>70</v>
      </c>
      <c r="C602" s="14" t="s">
        <v>153</v>
      </c>
      <c r="D602" t="s">
        <v>8</v>
      </c>
      <c r="E602" s="14" t="s">
        <v>157</v>
      </c>
      <c r="F602" s="43">
        <v>380.60076300000014</v>
      </c>
      <c r="V602"/>
    </row>
    <row r="603" spans="1:22" x14ac:dyDescent="0.2">
      <c r="A603" s="14" t="s">
        <v>72</v>
      </c>
      <c r="B603" s="14" t="s">
        <v>70</v>
      </c>
      <c r="C603" s="14" t="s">
        <v>49</v>
      </c>
      <c r="D603" t="s">
        <v>8</v>
      </c>
      <c r="E603" s="14" t="s">
        <v>157</v>
      </c>
      <c r="F603" s="43">
        <v>60.631702423095703</v>
      </c>
      <c r="V603"/>
    </row>
    <row r="604" spans="1:22" x14ac:dyDescent="0.2">
      <c r="A604" s="14" t="s">
        <v>72</v>
      </c>
      <c r="B604" s="14" t="s">
        <v>70</v>
      </c>
      <c r="C604" s="14" t="s">
        <v>141</v>
      </c>
      <c r="D604" t="s">
        <v>8</v>
      </c>
      <c r="E604" s="14" t="s">
        <v>157</v>
      </c>
      <c r="F604" s="43">
        <v>6.4333565533161163E-2</v>
      </c>
      <c r="V604"/>
    </row>
    <row r="605" spans="1:22" x14ac:dyDescent="0.2">
      <c r="A605" s="14" t="s">
        <v>70</v>
      </c>
      <c r="B605" s="14" t="s">
        <v>152</v>
      </c>
      <c r="C605" s="14" t="s">
        <v>153</v>
      </c>
      <c r="D605" t="s">
        <v>8</v>
      </c>
      <c r="E605" s="14" t="s">
        <v>157</v>
      </c>
      <c r="F605" s="43">
        <v>380.6007630000002</v>
      </c>
      <c r="V605"/>
    </row>
    <row r="606" spans="1:22" x14ac:dyDescent="0.2">
      <c r="A606" s="14" t="s">
        <v>70</v>
      </c>
      <c r="B606" s="14" t="s">
        <v>152</v>
      </c>
      <c r="C606" s="14" t="s">
        <v>49</v>
      </c>
      <c r="D606" t="s">
        <v>8</v>
      </c>
      <c r="E606" s="14" t="s">
        <v>157</v>
      </c>
      <c r="F606" s="43">
        <v>60.631702423095703</v>
      </c>
      <c r="V606"/>
    </row>
    <row r="607" spans="1:22" x14ac:dyDescent="0.2">
      <c r="A607" s="14" t="s">
        <v>70</v>
      </c>
      <c r="B607" s="14" t="s">
        <v>152</v>
      </c>
      <c r="C607" s="14" t="s">
        <v>141</v>
      </c>
      <c r="D607" t="s">
        <v>8</v>
      </c>
      <c r="E607" s="14" t="s">
        <v>157</v>
      </c>
      <c r="F607" s="43">
        <v>6.4333565533161163E-2</v>
      </c>
      <c r="V607"/>
    </row>
    <row r="608" spans="1:22" x14ac:dyDescent="0.2">
      <c r="A608" s="14" t="s">
        <v>71</v>
      </c>
      <c r="B608" s="14" t="s">
        <v>152</v>
      </c>
      <c r="C608" s="14" t="s">
        <v>153</v>
      </c>
      <c r="D608" t="s">
        <v>8</v>
      </c>
      <c r="E608" s="14" t="s">
        <v>157</v>
      </c>
      <c r="F608" s="43">
        <v>380.60076299999997</v>
      </c>
      <c r="V608"/>
    </row>
    <row r="609" spans="1:22" x14ac:dyDescent="0.2">
      <c r="A609" s="14" t="s">
        <v>71</v>
      </c>
      <c r="B609" s="14" t="s">
        <v>152</v>
      </c>
      <c r="C609" s="14" t="s">
        <v>49</v>
      </c>
      <c r="D609" t="s">
        <v>8</v>
      </c>
      <c r="E609" s="14" t="s">
        <v>157</v>
      </c>
      <c r="F609" s="43">
        <v>60.631702423095703</v>
      </c>
      <c r="V609"/>
    </row>
    <row r="610" spans="1:22" x14ac:dyDescent="0.2">
      <c r="A610" s="14" t="s">
        <v>71</v>
      </c>
      <c r="B610" s="14" t="s">
        <v>152</v>
      </c>
      <c r="C610" s="14" t="s">
        <v>141</v>
      </c>
      <c r="D610" t="s">
        <v>8</v>
      </c>
      <c r="E610" s="14" t="s">
        <v>157</v>
      </c>
      <c r="F610" s="43">
        <v>6.4333565533161163E-2</v>
      </c>
      <c r="V610"/>
    </row>
    <row r="611" spans="1:22" x14ac:dyDescent="0.2">
      <c r="A611" s="14" t="s">
        <v>72</v>
      </c>
      <c r="B611" s="14" t="s">
        <v>152</v>
      </c>
      <c r="C611" s="14" t="s">
        <v>153</v>
      </c>
      <c r="D611" t="s">
        <v>8</v>
      </c>
      <c r="E611" s="14" t="s">
        <v>157</v>
      </c>
      <c r="F611" s="43">
        <v>380.60076300000003</v>
      </c>
      <c r="V611"/>
    </row>
    <row r="612" spans="1:22" x14ac:dyDescent="0.2">
      <c r="A612" s="14" t="s">
        <v>72</v>
      </c>
      <c r="B612" s="14" t="s">
        <v>152</v>
      </c>
      <c r="C612" s="14" t="s">
        <v>49</v>
      </c>
      <c r="D612" t="s">
        <v>8</v>
      </c>
      <c r="E612" s="14" t="s">
        <v>157</v>
      </c>
      <c r="F612" s="43">
        <v>60.631702423095703</v>
      </c>
      <c r="V612"/>
    </row>
    <row r="613" spans="1:22" x14ac:dyDescent="0.2">
      <c r="A613" s="14" t="s">
        <v>72</v>
      </c>
      <c r="B613" s="14" t="s">
        <v>152</v>
      </c>
      <c r="C613" s="14" t="s">
        <v>141</v>
      </c>
      <c r="D613" t="s">
        <v>8</v>
      </c>
      <c r="E613" s="14" t="s">
        <v>157</v>
      </c>
      <c r="F613" s="43">
        <v>6.4333565533161163E-2</v>
      </c>
      <c r="V613"/>
    </row>
    <row r="614" spans="1:22" x14ac:dyDescent="0.2">
      <c r="A614" s="14" t="s">
        <v>70</v>
      </c>
      <c r="B614" s="14" t="s">
        <v>70</v>
      </c>
      <c r="C614" s="14" t="s">
        <v>153</v>
      </c>
      <c r="D614" t="s">
        <v>8</v>
      </c>
      <c r="E614" s="14" t="s">
        <v>158</v>
      </c>
      <c r="F614" s="44">
        <v>17.162971249999998</v>
      </c>
      <c r="V614"/>
    </row>
    <row r="615" spans="1:22" x14ac:dyDescent="0.2">
      <c r="A615" s="14" t="s">
        <v>70</v>
      </c>
      <c r="B615" s="14" t="s">
        <v>70</v>
      </c>
      <c r="C615" s="14" t="s">
        <v>49</v>
      </c>
      <c r="D615" t="s">
        <v>8</v>
      </c>
      <c r="E615" s="14" t="s">
        <v>158</v>
      </c>
      <c r="F615" s="43">
        <v>2.7341516017913818</v>
      </c>
      <c r="V615"/>
    </row>
    <row r="616" spans="1:22" x14ac:dyDescent="0.2">
      <c r="A616" s="14" t="s">
        <v>70</v>
      </c>
      <c r="B616" s="14" t="s">
        <v>70</v>
      </c>
      <c r="C616" s="14" t="s">
        <v>141</v>
      </c>
      <c r="D616" t="s">
        <v>8</v>
      </c>
      <c r="E616" s="14" t="s">
        <v>158</v>
      </c>
      <c r="F616" s="43">
        <v>2.9010847210884094E-3</v>
      </c>
      <c r="V616"/>
    </row>
    <row r="617" spans="1:22" x14ac:dyDescent="0.2">
      <c r="A617" s="14" t="s">
        <v>71</v>
      </c>
      <c r="B617" s="14" t="s">
        <v>70</v>
      </c>
      <c r="C617" s="14" t="s">
        <v>153</v>
      </c>
      <c r="D617" t="s">
        <v>8</v>
      </c>
      <c r="E617" s="14" t="s">
        <v>158</v>
      </c>
      <c r="F617" s="44">
        <v>17.162971249999998</v>
      </c>
      <c r="V617"/>
    </row>
    <row r="618" spans="1:22" x14ac:dyDescent="0.2">
      <c r="A618" s="14" t="s">
        <v>71</v>
      </c>
      <c r="B618" s="14" t="s">
        <v>70</v>
      </c>
      <c r="C618" s="14" t="s">
        <v>49</v>
      </c>
      <c r="D618" t="s">
        <v>8</v>
      </c>
      <c r="E618" s="14" t="s">
        <v>158</v>
      </c>
      <c r="F618" s="43">
        <v>2.7341516017913818</v>
      </c>
      <c r="V618"/>
    </row>
    <row r="619" spans="1:22" x14ac:dyDescent="0.2">
      <c r="A619" s="14" t="s">
        <v>71</v>
      </c>
      <c r="B619" s="14" t="s">
        <v>70</v>
      </c>
      <c r="C619" s="14" t="s">
        <v>141</v>
      </c>
      <c r="D619" t="s">
        <v>8</v>
      </c>
      <c r="E619" s="14" t="s">
        <v>158</v>
      </c>
      <c r="F619" s="43">
        <v>2.9010847210884094E-3</v>
      </c>
      <c r="V619"/>
    </row>
    <row r="620" spans="1:22" x14ac:dyDescent="0.2">
      <c r="A620" s="14" t="s">
        <v>72</v>
      </c>
      <c r="B620" s="14" t="s">
        <v>70</v>
      </c>
      <c r="C620" s="14" t="s">
        <v>153</v>
      </c>
      <c r="D620" t="s">
        <v>8</v>
      </c>
      <c r="E620" s="14" t="s">
        <v>158</v>
      </c>
      <c r="F620" s="44">
        <v>17.162971249999998</v>
      </c>
      <c r="V620"/>
    </row>
    <row r="621" spans="1:22" x14ac:dyDescent="0.2">
      <c r="A621" s="14" t="s">
        <v>72</v>
      </c>
      <c r="B621" s="14" t="s">
        <v>70</v>
      </c>
      <c r="C621" s="14" t="s">
        <v>49</v>
      </c>
      <c r="D621" t="s">
        <v>8</v>
      </c>
      <c r="E621" s="14" t="s">
        <v>158</v>
      </c>
      <c r="F621" s="43">
        <v>2.7341516017913818</v>
      </c>
      <c r="V621"/>
    </row>
    <row r="622" spans="1:22" x14ac:dyDescent="0.2">
      <c r="A622" s="14" t="s">
        <v>72</v>
      </c>
      <c r="B622" s="14" t="s">
        <v>70</v>
      </c>
      <c r="C622" s="14" t="s">
        <v>141</v>
      </c>
      <c r="D622" t="s">
        <v>8</v>
      </c>
      <c r="E622" s="14" t="s">
        <v>158</v>
      </c>
      <c r="F622" s="43">
        <v>2.9010847210884094E-3</v>
      </c>
      <c r="V622"/>
    </row>
    <row r="623" spans="1:22" x14ac:dyDescent="0.2">
      <c r="A623" s="14" t="s">
        <v>70</v>
      </c>
      <c r="B623" s="14" t="s">
        <v>152</v>
      </c>
      <c r="C623" s="14" t="s">
        <v>153</v>
      </c>
      <c r="D623" t="s">
        <v>8</v>
      </c>
      <c r="E623" s="14" t="s">
        <v>158</v>
      </c>
      <c r="F623" s="44">
        <v>68.651884999999993</v>
      </c>
      <c r="V623"/>
    </row>
    <row r="624" spans="1:22" x14ac:dyDescent="0.2">
      <c r="A624" s="14" t="s">
        <v>70</v>
      </c>
      <c r="B624" s="14" t="s">
        <v>152</v>
      </c>
      <c r="C624" s="14" t="s">
        <v>49</v>
      </c>
      <c r="D624" t="s">
        <v>8</v>
      </c>
      <c r="E624" s="14" t="s">
        <v>158</v>
      </c>
      <c r="F624" s="43">
        <v>10.936606407165527</v>
      </c>
      <c r="V624"/>
    </row>
    <row r="625" spans="1:22" x14ac:dyDescent="0.2">
      <c r="A625" s="14" t="s">
        <v>70</v>
      </c>
      <c r="B625" s="14" t="s">
        <v>152</v>
      </c>
      <c r="C625" s="14" t="s">
        <v>141</v>
      </c>
      <c r="D625" t="s">
        <v>8</v>
      </c>
      <c r="E625" s="14" t="s">
        <v>158</v>
      </c>
      <c r="F625" s="43">
        <v>1.1604338884353638E-2</v>
      </c>
      <c r="V625"/>
    </row>
    <row r="626" spans="1:22" x14ac:dyDescent="0.2">
      <c r="A626" s="14" t="s">
        <v>71</v>
      </c>
      <c r="B626" s="14" t="s">
        <v>152</v>
      </c>
      <c r="C626" s="14" t="s">
        <v>153</v>
      </c>
      <c r="D626" t="s">
        <v>8</v>
      </c>
      <c r="E626" s="14" t="s">
        <v>158</v>
      </c>
      <c r="F626" s="44">
        <v>68.651884999999979</v>
      </c>
      <c r="V626"/>
    </row>
    <row r="627" spans="1:22" x14ac:dyDescent="0.2">
      <c r="A627" s="14" t="s">
        <v>71</v>
      </c>
      <c r="B627" s="14" t="s">
        <v>152</v>
      </c>
      <c r="C627" s="14" t="s">
        <v>49</v>
      </c>
      <c r="D627" t="s">
        <v>8</v>
      </c>
      <c r="E627" s="14" t="s">
        <v>158</v>
      </c>
      <c r="F627" s="43">
        <v>10.936606407165527</v>
      </c>
      <c r="V627"/>
    </row>
    <row r="628" spans="1:22" x14ac:dyDescent="0.2">
      <c r="A628" s="14" t="s">
        <v>71</v>
      </c>
      <c r="B628" s="14" t="s">
        <v>152</v>
      </c>
      <c r="C628" s="14" t="s">
        <v>141</v>
      </c>
      <c r="D628" t="s">
        <v>8</v>
      </c>
      <c r="E628" s="14" t="s">
        <v>158</v>
      </c>
      <c r="F628" s="43">
        <v>1.1604338884353638E-2</v>
      </c>
      <c r="V628"/>
    </row>
    <row r="629" spans="1:22" x14ac:dyDescent="0.2">
      <c r="A629" s="14" t="s">
        <v>72</v>
      </c>
      <c r="B629" s="14" t="s">
        <v>152</v>
      </c>
      <c r="C629" s="14" t="s">
        <v>153</v>
      </c>
      <c r="D629" t="s">
        <v>8</v>
      </c>
      <c r="E629" s="14" t="s">
        <v>158</v>
      </c>
      <c r="F629" s="44">
        <v>68.651884999999993</v>
      </c>
      <c r="V629"/>
    </row>
    <row r="630" spans="1:22" x14ac:dyDescent="0.2">
      <c r="A630" s="14" t="s">
        <v>72</v>
      </c>
      <c r="B630" s="14" t="s">
        <v>152</v>
      </c>
      <c r="C630" s="14" t="s">
        <v>49</v>
      </c>
      <c r="D630" t="s">
        <v>8</v>
      </c>
      <c r="E630" s="14" t="s">
        <v>158</v>
      </c>
      <c r="F630" s="43">
        <v>10.936606407165527</v>
      </c>
      <c r="V630"/>
    </row>
    <row r="631" spans="1:22" x14ac:dyDescent="0.2">
      <c r="A631" s="14" t="s">
        <v>72</v>
      </c>
      <c r="B631" s="14" t="s">
        <v>152</v>
      </c>
      <c r="C631" s="14" t="s">
        <v>141</v>
      </c>
      <c r="D631" t="s">
        <v>8</v>
      </c>
      <c r="E631" s="14" t="s">
        <v>158</v>
      </c>
      <c r="F631" s="43">
        <v>1.1604338884353638E-2</v>
      </c>
      <c r="V631"/>
    </row>
    <row r="632" spans="1:22" x14ac:dyDescent="0.2">
      <c r="A632" s="14" t="s">
        <v>70</v>
      </c>
      <c r="B632" s="14" t="s">
        <v>70</v>
      </c>
      <c r="C632" s="14" t="s">
        <v>153</v>
      </c>
      <c r="D632" t="s">
        <v>8</v>
      </c>
      <c r="E632" s="14" t="s">
        <v>161</v>
      </c>
      <c r="F632" s="43">
        <v>5.4791169999999996</v>
      </c>
      <c r="V632"/>
    </row>
    <row r="633" spans="1:22" x14ac:dyDescent="0.2">
      <c r="A633" s="14" t="s">
        <v>70</v>
      </c>
      <c r="B633" s="14" t="s">
        <v>70</v>
      </c>
      <c r="C633" s="14" t="s">
        <v>49</v>
      </c>
      <c r="D633" t="s">
        <v>8</v>
      </c>
      <c r="E633" s="14" t="s">
        <v>161</v>
      </c>
      <c r="F633" s="43">
        <v>0.8728521466255188</v>
      </c>
      <c r="V633"/>
    </row>
    <row r="634" spans="1:22" x14ac:dyDescent="0.2">
      <c r="A634" s="14" t="s">
        <v>70</v>
      </c>
      <c r="B634" s="14" t="s">
        <v>70</v>
      </c>
      <c r="C634" s="14" t="s">
        <v>141</v>
      </c>
      <c r="D634" t="s">
        <v>8</v>
      </c>
      <c r="E634" s="14" t="s">
        <v>161</v>
      </c>
      <c r="F634" s="43">
        <v>9.2614401364699006E-4</v>
      </c>
      <c r="V634"/>
    </row>
    <row r="635" spans="1:22" x14ac:dyDescent="0.2">
      <c r="A635" s="14" t="s">
        <v>71</v>
      </c>
      <c r="B635" s="14" t="s">
        <v>70</v>
      </c>
      <c r="C635" s="14" t="s">
        <v>153</v>
      </c>
      <c r="D635" t="s">
        <v>8</v>
      </c>
      <c r="E635" s="14" t="s">
        <v>161</v>
      </c>
      <c r="F635" s="43">
        <v>5.4791170000000005</v>
      </c>
      <c r="V635"/>
    </row>
    <row r="636" spans="1:22" x14ac:dyDescent="0.2">
      <c r="A636" s="14" t="s">
        <v>71</v>
      </c>
      <c r="B636" s="14" t="s">
        <v>70</v>
      </c>
      <c r="C636" s="14" t="s">
        <v>49</v>
      </c>
      <c r="D636" t="s">
        <v>8</v>
      </c>
      <c r="E636" s="14" t="s">
        <v>161</v>
      </c>
      <c r="F636" s="43">
        <v>0.8728521466255188</v>
      </c>
      <c r="V636"/>
    </row>
    <row r="637" spans="1:22" x14ac:dyDescent="0.2">
      <c r="A637" s="14" t="s">
        <v>71</v>
      </c>
      <c r="B637" s="14" t="s">
        <v>70</v>
      </c>
      <c r="C637" s="14" t="s">
        <v>141</v>
      </c>
      <c r="D637" t="s">
        <v>8</v>
      </c>
      <c r="E637" s="14" t="s">
        <v>161</v>
      </c>
      <c r="F637" s="43">
        <v>9.2614401364699006E-4</v>
      </c>
      <c r="V637"/>
    </row>
    <row r="638" spans="1:22" x14ac:dyDescent="0.2">
      <c r="A638" s="14" t="s">
        <v>72</v>
      </c>
      <c r="B638" s="14" t="s">
        <v>70</v>
      </c>
      <c r="C638" s="14" t="s">
        <v>153</v>
      </c>
      <c r="D638" t="s">
        <v>8</v>
      </c>
      <c r="E638" s="14" t="s">
        <v>161</v>
      </c>
      <c r="F638" s="43">
        <v>5.4791170000000005</v>
      </c>
      <c r="V638"/>
    </row>
    <row r="639" spans="1:22" x14ac:dyDescent="0.2">
      <c r="A639" s="14" t="s">
        <v>72</v>
      </c>
      <c r="B639" s="14" t="s">
        <v>70</v>
      </c>
      <c r="C639" s="14" t="s">
        <v>49</v>
      </c>
      <c r="D639" t="s">
        <v>8</v>
      </c>
      <c r="E639" s="14" t="s">
        <v>161</v>
      </c>
      <c r="F639" s="43">
        <v>0.8728521466255188</v>
      </c>
      <c r="V639"/>
    </row>
    <row r="640" spans="1:22" x14ac:dyDescent="0.2">
      <c r="A640" s="14" t="s">
        <v>72</v>
      </c>
      <c r="B640" s="14" t="s">
        <v>70</v>
      </c>
      <c r="C640" s="14" t="s">
        <v>141</v>
      </c>
      <c r="D640" t="s">
        <v>8</v>
      </c>
      <c r="E640" s="14" t="s">
        <v>161</v>
      </c>
      <c r="F640" s="43">
        <v>9.2614401364699006E-4</v>
      </c>
      <c r="V640"/>
    </row>
    <row r="641" spans="1:22" x14ac:dyDescent="0.2">
      <c r="A641" s="14" t="s">
        <v>70</v>
      </c>
      <c r="B641" s="14" t="s">
        <v>152</v>
      </c>
      <c r="C641" s="14" t="s">
        <v>153</v>
      </c>
      <c r="D641" t="s">
        <v>8</v>
      </c>
      <c r="E641" s="14" t="s">
        <v>161</v>
      </c>
      <c r="F641" s="43">
        <v>5.4791169999999987</v>
      </c>
      <c r="V641"/>
    </row>
    <row r="642" spans="1:22" x14ac:dyDescent="0.2">
      <c r="A642" s="14" t="s">
        <v>70</v>
      </c>
      <c r="B642" s="14" t="s">
        <v>152</v>
      </c>
      <c r="C642" s="14" t="s">
        <v>49</v>
      </c>
      <c r="D642" t="s">
        <v>8</v>
      </c>
      <c r="E642" s="14" t="s">
        <v>161</v>
      </c>
      <c r="F642" s="43">
        <v>0.8728521466255188</v>
      </c>
      <c r="V642"/>
    </row>
    <row r="643" spans="1:22" x14ac:dyDescent="0.2">
      <c r="A643" s="14" t="s">
        <v>70</v>
      </c>
      <c r="B643" s="14" t="s">
        <v>152</v>
      </c>
      <c r="C643" s="14" t="s">
        <v>141</v>
      </c>
      <c r="D643" t="s">
        <v>8</v>
      </c>
      <c r="E643" s="14" t="s">
        <v>161</v>
      </c>
      <c r="F643" s="43">
        <v>9.2614401364699006E-4</v>
      </c>
      <c r="V643"/>
    </row>
    <row r="644" spans="1:22" x14ac:dyDescent="0.2">
      <c r="A644" s="14" t="s">
        <v>71</v>
      </c>
      <c r="B644" s="14" t="s">
        <v>152</v>
      </c>
      <c r="C644" s="14" t="s">
        <v>153</v>
      </c>
      <c r="D644" t="s">
        <v>8</v>
      </c>
      <c r="E644" s="14" t="s">
        <v>161</v>
      </c>
      <c r="F644" s="43">
        <v>5.4791169999999996</v>
      </c>
      <c r="V644"/>
    </row>
    <row r="645" spans="1:22" x14ac:dyDescent="0.2">
      <c r="A645" s="14" t="s">
        <v>71</v>
      </c>
      <c r="B645" s="14" t="s">
        <v>152</v>
      </c>
      <c r="C645" s="14" t="s">
        <v>49</v>
      </c>
      <c r="D645" t="s">
        <v>8</v>
      </c>
      <c r="E645" s="14" t="s">
        <v>161</v>
      </c>
      <c r="F645" s="43">
        <v>0.8728521466255188</v>
      </c>
      <c r="V645"/>
    </row>
    <row r="646" spans="1:22" x14ac:dyDescent="0.2">
      <c r="A646" s="14" t="s">
        <v>71</v>
      </c>
      <c r="B646" s="14" t="s">
        <v>152</v>
      </c>
      <c r="C646" s="14" t="s">
        <v>141</v>
      </c>
      <c r="D646" t="s">
        <v>8</v>
      </c>
      <c r="E646" s="14" t="s">
        <v>161</v>
      </c>
      <c r="F646" s="43">
        <v>9.2614401364699006E-4</v>
      </c>
      <c r="V646"/>
    </row>
    <row r="647" spans="1:22" x14ac:dyDescent="0.2">
      <c r="A647" s="14" t="s">
        <v>72</v>
      </c>
      <c r="B647" s="14" t="s">
        <v>152</v>
      </c>
      <c r="C647" s="14" t="s">
        <v>153</v>
      </c>
      <c r="D647" t="s">
        <v>8</v>
      </c>
      <c r="E647" s="14" t="s">
        <v>161</v>
      </c>
      <c r="F647" s="43">
        <v>5.4791170000000005</v>
      </c>
      <c r="V647"/>
    </row>
    <row r="648" spans="1:22" x14ac:dyDescent="0.2">
      <c r="A648" s="14" t="s">
        <v>72</v>
      </c>
      <c r="B648" s="14" t="s">
        <v>152</v>
      </c>
      <c r="C648" s="14" t="s">
        <v>49</v>
      </c>
      <c r="D648" t="s">
        <v>8</v>
      </c>
      <c r="E648" s="14" t="s">
        <v>161</v>
      </c>
      <c r="F648" s="43">
        <v>0.8728521466255188</v>
      </c>
      <c r="V648"/>
    </row>
    <row r="649" spans="1:22" x14ac:dyDescent="0.2">
      <c r="A649" s="14" t="s">
        <v>72</v>
      </c>
      <c r="B649" s="14" t="s">
        <v>152</v>
      </c>
      <c r="C649" s="14" t="s">
        <v>141</v>
      </c>
      <c r="D649" t="s">
        <v>8</v>
      </c>
      <c r="E649" s="14" t="s">
        <v>161</v>
      </c>
      <c r="F649" s="43">
        <v>9.2614401364699006E-4</v>
      </c>
      <c r="V649"/>
    </row>
    <row r="650" spans="1:22" x14ac:dyDescent="0.2">
      <c r="A650" s="14" t="s">
        <v>70</v>
      </c>
      <c r="B650" s="14" t="s">
        <v>70</v>
      </c>
      <c r="C650" s="14" t="s">
        <v>153</v>
      </c>
      <c r="D650" t="s">
        <v>8</v>
      </c>
      <c r="E650" s="14" t="s">
        <v>160</v>
      </c>
      <c r="F650" s="44">
        <v>3.9545520000000001</v>
      </c>
      <c r="V650"/>
    </row>
    <row r="651" spans="1:22" x14ac:dyDescent="0.2">
      <c r="A651" s="14" t="s">
        <v>70</v>
      </c>
      <c r="B651" s="14" t="s">
        <v>70</v>
      </c>
      <c r="C651" s="14" t="s">
        <v>49</v>
      </c>
      <c r="D651" t="s">
        <v>8</v>
      </c>
      <c r="E651" s="14" t="s">
        <v>160</v>
      </c>
      <c r="F651" s="43">
        <v>0.62998092174530029</v>
      </c>
      <c r="V651"/>
    </row>
    <row r="652" spans="1:22" x14ac:dyDescent="0.2">
      <c r="A652" s="14" t="s">
        <v>70</v>
      </c>
      <c r="B652" s="14" t="s">
        <v>70</v>
      </c>
      <c r="C652" s="14" t="s">
        <v>141</v>
      </c>
      <c r="D652" t="s">
        <v>8</v>
      </c>
      <c r="E652" s="14" t="s">
        <v>160</v>
      </c>
      <c r="F652" s="43">
        <v>6.6844432149082422E-4</v>
      </c>
      <c r="V652"/>
    </row>
    <row r="653" spans="1:22" x14ac:dyDescent="0.2">
      <c r="A653" s="14" t="s">
        <v>71</v>
      </c>
      <c r="B653" s="14" t="s">
        <v>70</v>
      </c>
      <c r="C653" s="14" t="s">
        <v>153</v>
      </c>
      <c r="D653" t="s">
        <v>8</v>
      </c>
      <c r="E653" s="14" t="s">
        <v>160</v>
      </c>
      <c r="F653" s="44">
        <v>3.9545520000000005</v>
      </c>
      <c r="V653"/>
    </row>
    <row r="654" spans="1:22" x14ac:dyDescent="0.2">
      <c r="A654" s="14" t="s">
        <v>71</v>
      </c>
      <c r="B654" s="14" t="s">
        <v>70</v>
      </c>
      <c r="C654" s="14" t="s">
        <v>49</v>
      </c>
      <c r="D654" t="s">
        <v>8</v>
      </c>
      <c r="E654" s="14" t="s">
        <v>160</v>
      </c>
      <c r="F654" s="43">
        <v>0.62998092174530029</v>
      </c>
      <c r="V654"/>
    </row>
    <row r="655" spans="1:22" x14ac:dyDescent="0.2">
      <c r="A655" s="14" t="s">
        <v>71</v>
      </c>
      <c r="B655" s="14" t="s">
        <v>70</v>
      </c>
      <c r="C655" s="14" t="s">
        <v>141</v>
      </c>
      <c r="D655" t="s">
        <v>8</v>
      </c>
      <c r="E655" s="14" t="s">
        <v>160</v>
      </c>
      <c r="F655" s="43">
        <v>6.6844432149082422E-4</v>
      </c>
      <c r="V655"/>
    </row>
    <row r="656" spans="1:22" x14ac:dyDescent="0.2">
      <c r="A656" s="14" t="s">
        <v>72</v>
      </c>
      <c r="B656" s="14" t="s">
        <v>70</v>
      </c>
      <c r="C656" s="14" t="s">
        <v>153</v>
      </c>
      <c r="D656" t="s">
        <v>8</v>
      </c>
      <c r="E656" s="14" t="s">
        <v>160</v>
      </c>
      <c r="F656" s="44">
        <v>3.9545519999999996</v>
      </c>
      <c r="V656"/>
    </row>
    <row r="657" spans="1:22" x14ac:dyDescent="0.2">
      <c r="A657" s="14" t="s">
        <v>72</v>
      </c>
      <c r="B657" s="14" t="s">
        <v>70</v>
      </c>
      <c r="C657" s="14" t="s">
        <v>49</v>
      </c>
      <c r="D657" t="s">
        <v>8</v>
      </c>
      <c r="E657" s="14" t="s">
        <v>160</v>
      </c>
      <c r="F657" s="43">
        <v>0.62998092174530029</v>
      </c>
      <c r="V657"/>
    </row>
    <row r="658" spans="1:22" x14ac:dyDescent="0.2">
      <c r="A658" s="14" t="s">
        <v>72</v>
      </c>
      <c r="B658" s="14" t="s">
        <v>70</v>
      </c>
      <c r="C658" s="14" t="s">
        <v>141</v>
      </c>
      <c r="D658" t="s">
        <v>8</v>
      </c>
      <c r="E658" s="14" t="s">
        <v>160</v>
      </c>
      <c r="F658" s="43">
        <v>6.6844432149082422E-4</v>
      </c>
      <c r="V658"/>
    </row>
    <row r="659" spans="1:22" x14ac:dyDescent="0.2">
      <c r="A659" s="14" t="s">
        <v>70</v>
      </c>
      <c r="B659" s="14" t="s">
        <v>152</v>
      </c>
      <c r="C659" s="14" t="s">
        <v>153</v>
      </c>
      <c r="D659" t="s">
        <v>8</v>
      </c>
      <c r="E659" s="14" t="s">
        <v>160</v>
      </c>
      <c r="F659" s="44">
        <v>3.9545520000000005</v>
      </c>
      <c r="V659"/>
    </row>
    <row r="660" spans="1:22" x14ac:dyDescent="0.2">
      <c r="A660" s="14" t="s">
        <v>70</v>
      </c>
      <c r="B660" s="14" t="s">
        <v>152</v>
      </c>
      <c r="C660" s="14" t="s">
        <v>49</v>
      </c>
      <c r="D660" t="s">
        <v>8</v>
      </c>
      <c r="E660" s="14" t="s">
        <v>160</v>
      </c>
      <c r="F660" s="43">
        <v>0.62998092174530029</v>
      </c>
      <c r="V660"/>
    </row>
    <row r="661" spans="1:22" x14ac:dyDescent="0.2">
      <c r="A661" s="14" t="s">
        <v>70</v>
      </c>
      <c r="B661" s="14" t="s">
        <v>152</v>
      </c>
      <c r="C661" s="14" t="s">
        <v>141</v>
      </c>
      <c r="D661" t="s">
        <v>8</v>
      </c>
      <c r="E661" s="14" t="s">
        <v>160</v>
      </c>
      <c r="F661" s="43">
        <v>6.6844432149082422E-4</v>
      </c>
      <c r="V661"/>
    </row>
    <row r="662" spans="1:22" x14ac:dyDescent="0.2">
      <c r="A662" s="14" t="s">
        <v>71</v>
      </c>
      <c r="B662" s="14" t="s">
        <v>152</v>
      </c>
      <c r="C662" s="14" t="s">
        <v>153</v>
      </c>
      <c r="D662" t="s">
        <v>8</v>
      </c>
      <c r="E662" s="14" t="s">
        <v>160</v>
      </c>
      <c r="F662" s="44">
        <v>3.9545520000000001</v>
      </c>
      <c r="V662"/>
    </row>
    <row r="663" spans="1:22" x14ac:dyDescent="0.2">
      <c r="A663" s="14" t="s">
        <v>71</v>
      </c>
      <c r="B663" s="14" t="s">
        <v>152</v>
      </c>
      <c r="C663" s="14" t="s">
        <v>49</v>
      </c>
      <c r="D663" t="s">
        <v>8</v>
      </c>
      <c r="E663" s="14" t="s">
        <v>160</v>
      </c>
      <c r="F663" s="43">
        <v>0.62998092174530029</v>
      </c>
      <c r="V663"/>
    </row>
    <row r="664" spans="1:22" x14ac:dyDescent="0.2">
      <c r="A664" s="14" t="s">
        <v>71</v>
      </c>
      <c r="B664" s="14" t="s">
        <v>152</v>
      </c>
      <c r="C664" s="14" t="s">
        <v>141</v>
      </c>
      <c r="D664" t="s">
        <v>8</v>
      </c>
      <c r="E664" s="14" t="s">
        <v>160</v>
      </c>
      <c r="F664" s="43">
        <v>6.6844432149082422E-4</v>
      </c>
      <c r="V664"/>
    </row>
    <row r="665" spans="1:22" x14ac:dyDescent="0.2">
      <c r="A665" s="14" t="s">
        <v>72</v>
      </c>
      <c r="B665" s="14" t="s">
        <v>152</v>
      </c>
      <c r="C665" s="14" t="s">
        <v>153</v>
      </c>
      <c r="D665" t="s">
        <v>8</v>
      </c>
      <c r="E665" s="14" t="s">
        <v>160</v>
      </c>
      <c r="F665" s="44">
        <v>3.9545520000000001</v>
      </c>
      <c r="V665"/>
    </row>
    <row r="666" spans="1:22" x14ac:dyDescent="0.2">
      <c r="A666" s="14" t="s">
        <v>72</v>
      </c>
      <c r="B666" s="14" t="s">
        <v>152</v>
      </c>
      <c r="C666" s="14" t="s">
        <v>49</v>
      </c>
      <c r="D666" t="s">
        <v>8</v>
      </c>
      <c r="E666" s="14" t="s">
        <v>160</v>
      </c>
      <c r="F666" s="43">
        <v>0.62998092174530029</v>
      </c>
      <c r="V666"/>
    </row>
    <row r="667" spans="1:22" x14ac:dyDescent="0.2">
      <c r="A667" s="14" t="s">
        <v>72</v>
      </c>
      <c r="B667" s="14" t="s">
        <v>152</v>
      </c>
      <c r="C667" s="14" t="s">
        <v>141</v>
      </c>
      <c r="D667" t="s">
        <v>8</v>
      </c>
      <c r="E667" s="14" t="s">
        <v>160</v>
      </c>
      <c r="F667" s="43">
        <v>6.6844432149082422E-4</v>
      </c>
      <c r="V667"/>
    </row>
    <row r="668" spans="1:22" x14ac:dyDescent="0.2">
      <c r="A668" s="14" t="s">
        <v>70</v>
      </c>
      <c r="B668" s="14" t="s">
        <v>70</v>
      </c>
      <c r="C668" s="14" t="s">
        <v>153</v>
      </c>
      <c r="D668" t="s">
        <v>8</v>
      </c>
      <c r="E668" s="14" t="s">
        <v>159</v>
      </c>
      <c r="F668" s="43">
        <v>1.0178830000000001</v>
      </c>
      <c r="V668"/>
    </row>
    <row r="669" spans="1:22" x14ac:dyDescent="0.2">
      <c r="A669" s="14" t="s">
        <v>70</v>
      </c>
      <c r="B669" s="14" t="s">
        <v>70</v>
      </c>
      <c r="C669" s="14" t="s">
        <v>49</v>
      </c>
      <c r="D669" t="s">
        <v>8</v>
      </c>
      <c r="E669" s="14" t="s">
        <v>159</v>
      </c>
      <c r="F669" s="43">
        <v>0.16215412318706512</v>
      </c>
      <c r="V669"/>
    </row>
    <row r="670" spans="1:22" x14ac:dyDescent="0.2">
      <c r="A670" s="14" t="s">
        <v>70</v>
      </c>
      <c r="B670" s="14" t="s">
        <v>70</v>
      </c>
      <c r="C670" s="14" t="s">
        <v>141</v>
      </c>
      <c r="D670" t="s">
        <v>8</v>
      </c>
      <c r="E670" s="14" t="s">
        <v>159</v>
      </c>
      <c r="F670" s="43">
        <v>1.7205440963152796E-4</v>
      </c>
      <c r="V670"/>
    </row>
    <row r="671" spans="1:22" x14ac:dyDescent="0.2">
      <c r="A671" s="14" t="s">
        <v>71</v>
      </c>
      <c r="B671" s="14" t="s">
        <v>70</v>
      </c>
      <c r="C671" s="14" t="s">
        <v>153</v>
      </c>
      <c r="D671" t="s">
        <v>8</v>
      </c>
      <c r="E671" s="14" t="s">
        <v>159</v>
      </c>
      <c r="F671" s="43">
        <v>1.0178830000000001</v>
      </c>
      <c r="V671"/>
    </row>
    <row r="672" spans="1:22" x14ac:dyDescent="0.2">
      <c r="A672" s="14" t="s">
        <v>71</v>
      </c>
      <c r="B672" s="14" t="s">
        <v>70</v>
      </c>
      <c r="C672" s="14" t="s">
        <v>49</v>
      </c>
      <c r="D672" t="s">
        <v>8</v>
      </c>
      <c r="E672" s="14" t="s">
        <v>159</v>
      </c>
      <c r="F672" s="43">
        <v>0.16215412318706512</v>
      </c>
      <c r="V672"/>
    </row>
    <row r="673" spans="1:22" x14ac:dyDescent="0.2">
      <c r="A673" s="14" t="s">
        <v>71</v>
      </c>
      <c r="B673" s="14" t="s">
        <v>70</v>
      </c>
      <c r="C673" s="14" t="s">
        <v>141</v>
      </c>
      <c r="D673" t="s">
        <v>8</v>
      </c>
      <c r="E673" s="14" t="s">
        <v>159</v>
      </c>
      <c r="F673" s="43">
        <v>1.7205440963152796E-4</v>
      </c>
      <c r="V673"/>
    </row>
    <row r="674" spans="1:22" x14ac:dyDescent="0.2">
      <c r="A674" s="14" t="s">
        <v>72</v>
      </c>
      <c r="B674" s="14" t="s">
        <v>70</v>
      </c>
      <c r="C674" s="14" t="s">
        <v>153</v>
      </c>
      <c r="D674" t="s">
        <v>8</v>
      </c>
      <c r="E674" s="14" t="s">
        <v>159</v>
      </c>
      <c r="F674" s="43">
        <v>1.0178830000000001</v>
      </c>
      <c r="V674"/>
    </row>
    <row r="675" spans="1:22" x14ac:dyDescent="0.2">
      <c r="A675" s="14" t="s">
        <v>72</v>
      </c>
      <c r="B675" s="14" t="s">
        <v>70</v>
      </c>
      <c r="C675" s="14" t="s">
        <v>49</v>
      </c>
      <c r="D675" t="s">
        <v>8</v>
      </c>
      <c r="E675" s="14" t="s">
        <v>159</v>
      </c>
      <c r="F675" s="43">
        <v>0.16215412318706512</v>
      </c>
      <c r="V675"/>
    </row>
    <row r="676" spans="1:22" x14ac:dyDescent="0.2">
      <c r="A676" s="14" t="s">
        <v>72</v>
      </c>
      <c r="B676" s="14" t="s">
        <v>70</v>
      </c>
      <c r="C676" s="14" t="s">
        <v>141</v>
      </c>
      <c r="D676" t="s">
        <v>8</v>
      </c>
      <c r="E676" s="14" t="s">
        <v>159</v>
      </c>
      <c r="F676" s="43">
        <v>1.7205440963152796E-4</v>
      </c>
      <c r="V676"/>
    </row>
    <row r="677" spans="1:22" x14ac:dyDescent="0.2">
      <c r="A677" s="14" t="s">
        <v>70</v>
      </c>
      <c r="B677" s="14" t="s">
        <v>152</v>
      </c>
      <c r="C677" s="14" t="s">
        <v>153</v>
      </c>
      <c r="D677" t="s">
        <v>8</v>
      </c>
      <c r="E677" s="14" t="s">
        <v>159</v>
      </c>
      <c r="F677" s="43">
        <v>1.0178830000000001</v>
      </c>
      <c r="V677"/>
    </row>
    <row r="678" spans="1:22" x14ac:dyDescent="0.2">
      <c r="A678" s="14" t="s">
        <v>70</v>
      </c>
      <c r="B678" s="14" t="s">
        <v>152</v>
      </c>
      <c r="C678" s="14" t="s">
        <v>49</v>
      </c>
      <c r="D678" t="s">
        <v>8</v>
      </c>
      <c r="E678" s="14" t="s">
        <v>159</v>
      </c>
      <c r="F678" s="43">
        <v>0.16215412318706512</v>
      </c>
      <c r="V678"/>
    </row>
    <row r="679" spans="1:22" x14ac:dyDescent="0.2">
      <c r="A679" s="14" t="s">
        <v>70</v>
      </c>
      <c r="B679" s="14" t="s">
        <v>152</v>
      </c>
      <c r="C679" s="14" t="s">
        <v>141</v>
      </c>
      <c r="D679" t="s">
        <v>8</v>
      </c>
      <c r="E679" s="14" t="s">
        <v>159</v>
      </c>
      <c r="F679" s="43">
        <v>1.7205440963152796E-4</v>
      </c>
      <c r="V679"/>
    </row>
    <row r="680" spans="1:22" x14ac:dyDescent="0.2">
      <c r="A680" s="14" t="s">
        <v>71</v>
      </c>
      <c r="B680" s="14" t="s">
        <v>152</v>
      </c>
      <c r="C680" s="14" t="s">
        <v>153</v>
      </c>
      <c r="D680" t="s">
        <v>8</v>
      </c>
      <c r="E680" s="14" t="s">
        <v>159</v>
      </c>
      <c r="F680" s="43">
        <v>1.0178830000000001</v>
      </c>
      <c r="V680"/>
    </row>
    <row r="681" spans="1:22" x14ac:dyDescent="0.2">
      <c r="A681" s="14" t="s">
        <v>71</v>
      </c>
      <c r="B681" s="14" t="s">
        <v>152</v>
      </c>
      <c r="C681" s="14" t="s">
        <v>49</v>
      </c>
      <c r="D681" t="s">
        <v>8</v>
      </c>
      <c r="E681" s="14" t="s">
        <v>159</v>
      </c>
      <c r="F681" s="43">
        <v>0.16215412318706512</v>
      </c>
      <c r="V681"/>
    </row>
    <row r="682" spans="1:22" x14ac:dyDescent="0.2">
      <c r="A682" s="14" t="s">
        <v>71</v>
      </c>
      <c r="B682" s="14" t="s">
        <v>152</v>
      </c>
      <c r="C682" s="14" t="s">
        <v>141</v>
      </c>
      <c r="D682" t="s">
        <v>8</v>
      </c>
      <c r="E682" s="14" t="s">
        <v>159</v>
      </c>
      <c r="F682" s="43">
        <v>1.7205440963152796E-4</v>
      </c>
      <c r="V682"/>
    </row>
    <row r="683" spans="1:22" x14ac:dyDescent="0.2">
      <c r="A683" s="14" t="s">
        <v>72</v>
      </c>
      <c r="B683" s="14" t="s">
        <v>152</v>
      </c>
      <c r="C683" s="14" t="s">
        <v>153</v>
      </c>
      <c r="D683" t="s">
        <v>8</v>
      </c>
      <c r="E683" s="14" t="s">
        <v>159</v>
      </c>
      <c r="F683" s="43">
        <v>1.0178830000000001</v>
      </c>
      <c r="V683"/>
    </row>
    <row r="684" spans="1:22" x14ac:dyDescent="0.2">
      <c r="A684" s="14" t="s">
        <v>72</v>
      </c>
      <c r="B684" s="14" t="s">
        <v>152</v>
      </c>
      <c r="C684" s="14" t="s">
        <v>49</v>
      </c>
      <c r="D684" t="s">
        <v>8</v>
      </c>
      <c r="E684" s="14" t="s">
        <v>159</v>
      </c>
      <c r="F684" s="43">
        <v>0.16215412318706512</v>
      </c>
      <c r="V684"/>
    </row>
    <row r="685" spans="1:22" x14ac:dyDescent="0.2">
      <c r="A685" s="14" t="s">
        <v>72</v>
      </c>
      <c r="B685" s="14" t="s">
        <v>152</v>
      </c>
      <c r="C685" s="14" t="s">
        <v>141</v>
      </c>
      <c r="D685" t="s">
        <v>8</v>
      </c>
      <c r="E685" s="14" t="s">
        <v>159</v>
      </c>
      <c r="F685" s="43">
        <v>1.7205440963152796E-4</v>
      </c>
      <c r="V685"/>
    </row>
    <row r="686" spans="1:22" x14ac:dyDescent="0.2">
      <c r="A686" s="14" t="s">
        <v>70</v>
      </c>
      <c r="B686" s="14" t="s">
        <v>70</v>
      </c>
      <c r="C686" s="14" t="s">
        <v>153</v>
      </c>
      <c r="D686" t="s">
        <v>8</v>
      </c>
      <c r="E686" s="14" t="s">
        <v>162</v>
      </c>
      <c r="F686" s="43">
        <v>0.34130332805216312</v>
      </c>
      <c r="V686"/>
    </row>
    <row r="687" spans="1:22" x14ac:dyDescent="0.2">
      <c r="A687" s="14" t="s">
        <v>70</v>
      </c>
      <c r="B687" s="14" t="s">
        <v>70</v>
      </c>
      <c r="C687" s="14" t="s">
        <v>49</v>
      </c>
      <c r="D687" t="s">
        <v>8</v>
      </c>
      <c r="E687" s="14" t="s">
        <v>162</v>
      </c>
      <c r="F687" s="43">
        <v>5.4371416568756104E-2</v>
      </c>
      <c r="V687"/>
    </row>
    <row r="688" spans="1:22" x14ac:dyDescent="0.2">
      <c r="A688" s="14" t="s">
        <v>70</v>
      </c>
      <c r="B688" s="14" t="s">
        <v>70</v>
      </c>
      <c r="C688" s="14" t="s">
        <v>141</v>
      </c>
      <c r="D688" t="s">
        <v>8</v>
      </c>
      <c r="E688" s="14" t="s">
        <v>162</v>
      </c>
      <c r="F688" s="43">
        <v>5.7691053370945156E-5</v>
      </c>
      <c r="V688"/>
    </row>
    <row r="689" spans="1:22" x14ac:dyDescent="0.2">
      <c r="A689" s="14" t="s">
        <v>71</v>
      </c>
      <c r="B689" s="14" t="s">
        <v>70</v>
      </c>
      <c r="C689" s="14" t="s">
        <v>153</v>
      </c>
      <c r="D689" t="s">
        <v>8</v>
      </c>
      <c r="E689" s="14" t="s">
        <v>162</v>
      </c>
      <c r="F689" s="43">
        <v>0.34130332805216312</v>
      </c>
      <c r="V689"/>
    </row>
    <row r="690" spans="1:22" x14ac:dyDescent="0.2">
      <c r="A690" s="14" t="s">
        <v>71</v>
      </c>
      <c r="B690" s="14" t="s">
        <v>70</v>
      </c>
      <c r="C690" s="14" t="s">
        <v>49</v>
      </c>
      <c r="D690" t="s">
        <v>8</v>
      </c>
      <c r="E690" s="14" t="s">
        <v>162</v>
      </c>
      <c r="F690" s="43">
        <v>5.4371416568756104E-2</v>
      </c>
      <c r="V690"/>
    </row>
    <row r="691" spans="1:22" x14ac:dyDescent="0.2">
      <c r="A691" s="14" t="s">
        <v>71</v>
      </c>
      <c r="B691" s="14" t="s">
        <v>70</v>
      </c>
      <c r="C691" s="14" t="s">
        <v>141</v>
      </c>
      <c r="D691" t="s">
        <v>8</v>
      </c>
      <c r="E691" s="14" t="s">
        <v>162</v>
      </c>
      <c r="F691" s="43">
        <v>5.7691053370945156E-5</v>
      </c>
      <c r="V691"/>
    </row>
    <row r="692" spans="1:22" x14ac:dyDescent="0.2">
      <c r="A692" s="14" t="s">
        <v>72</v>
      </c>
      <c r="B692" s="14" t="s">
        <v>70</v>
      </c>
      <c r="C692" s="14" t="s">
        <v>153</v>
      </c>
      <c r="D692" t="s">
        <v>8</v>
      </c>
      <c r="E692" s="14" t="s">
        <v>162</v>
      </c>
      <c r="F692" s="43">
        <v>0.34130332805216312</v>
      </c>
      <c r="V692"/>
    </row>
    <row r="693" spans="1:22" x14ac:dyDescent="0.2">
      <c r="A693" s="14" t="s">
        <v>72</v>
      </c>
      <c r="B693" s="14" t="s">
        <v>70</v>
      </c>
      <c r="C693" s="14" t="s">
        <v>49</v>
      </c>
      <c r="D693" t="s">
        <v>8</v>
      </c>
      <c r="E693" s="14" t="s">
        <v>162</v>
      </c>
      <c r="F693" s="43">
        <v>5.4371416568756104E-2</v>
      </c>
      <c r="V693"/>
    </row>
    <row r="694" spans="1:22" x14ac:dyDescent="0.2">
      <c r="A694" s="14" t="s">
        <v>72</v>
      </c>
      <c r="B694" s="14" t="s">
        <v>70</v>
      </c>
      <c r="C694" s="14" t="s">
        <v>141</v>
      </c>
      <c r="D694" t="s">
        <v>8</v>
      </c>
      <c r="E694" s="14" t="s">
        <v>162</v>
      </c>
      <c r="F694" s="43">
        <v>5.7691053370945156E-5</v>
      </c>
      <c r="V694"/>
    </row>
    <row r="695" spans="1:22" x14ac:dyDescent="0.2">
      <c r="A695" s="14" t="s">
        <v>70</v>
      </c>
      <c r="B695" s="14" t="s">
        <v>152</v>
      </c>
      <c r="C695" s="14" t="s">
        <v>153</v>
      </c>
      <c r="D695" t="s">
        <v>8</v>
      </c>
      <c r="E695" s="14" t="s">
        <v>162</v>
      </c>
      <c r="F695" s="43">
        <v>0.34130332805216312</v>
      </c>
      <c r="V695"/>
    </row>
    <row r="696" spans="1:22" x14ac:dyDescent="0.2">
      <c r="A696" s="14" t="s">
        <v>70</v>
      </c>
      <c r="B696" s="14" t="s">
        <v>152</v>
      </c>
      <c r="C696" s="14" t="s">
        <v>49</v>
      </c>
      <c r="D696" t="s">
        <v>8</v>
      </c>
      <c r="E696" s="14" t="s">
        <v>162</v>
      </c>
      <c r="F696" s="43">
        <v>5.4371416568756104E-2</v>
      </c>
      <c r="V696"/>
    </row>
    <row r="697" spans="1:22" x14ac:dyDescent="0.2">
      <c r="A697" s="14" t="s">
        <v>70</v>
      </c>
      <c r="B697" s="14" t="s">
        <v>152</v>
      </c>
      <c r="C697" s="14" t="s">
        <v>141</v>
      </c>
      <c r="D697" t="s">
        <v>8</v>
      </c>
      <c r="E697" s="14" t="s">
        <v>162</v>
      </c>
      <c r="F697" s="43">
        <v>5.7691053370945156E-5</v>
      </c>
      <c r="V697"/>
    </row>
    <row r="698" spans="1:22" x14ac:dyDescent="0.2">
      <c r="A698" s="14" t="s">
        <v>71</v>
      </c>
      <c r="B698" s="14" t="s">
        <v>152</v>
      </c>
      <c r="C698" s="14" t="s">
        <v>153</v>
      </c>
      <c r="D698" t="s">
        <v>8</v>
      </c>
      <c r="E698" s="14" t="s">
        <v>162</v>
      </c>
      <c r="F698" s="43">
        <v>0.34130332805216312</v>
      </c>
      <c r="V698"/>
    </row>
    <row r="699" spans="1:22" x14ac:dyDescent="0.2">
      <c r="A699" s="14" t="s">
        <v>71</v>
      </c>
      <c r="B699" s="14" t="s">
        <v>152</v>
      </c>
      <c r="C699" s="14" t="s">
        <v>49</v>
      </c>
      <c r="D699" t="s">
        <v>8</v>
      </c>
      <c r="E699" s="14" t="s">
        <v>162</v>
      </c>
      <c r="F699" s="43">
        <v>5.4371416568756104E-2</v>
      </c>
      <c r="V699"/>
    </row>
    <row r="700" spans="1:22" x14ac:dyDescent="0.2">
      <c r="A700" s="14" t="s">
        <v>71</v>
      </c>
      <c r="B700" s="14" t="s">
        <v>152</v>
      </c>
      <c r="C700" s="14" t="s">
        <v>141</v>
      </c>
      <c r="D700" t="s">
        <v>8</v>
      </c>
      <c r="E700" s="14" t="s">
        <v>162</v>
      </c>
      <c r="F700" s="43">
        <v>5.7691053370945156E-5</v>
      </c>
      <c r="V700"/>
    </row>
    <row r="701" spans="1:22" x14ac:dyDescent="0.2">
      <c r="A701" s="14" t="s">
        <v>72</v>
      </c>
      <c r="B701" s="14" t="s">
        <v>152</v>
      </c>
      <c r="C701" s="14" t="s">
        <v>153</v>
      </c>
      <c r="D701" t="s">
        <v>8</v>
      </c>
      <c r="E701" s="14" t="s">
        <v>162</v>
      </c>
      <c r="F701" s="43">
        <v>0.34130332805216312</v>
      </c>
      <c r="V701"/>
    </row>
    <row r="702" spans="1:22" x14ac:dyDescent="0.2">
      <c r="A702" s="14" t="s">
        <v>72</v>
      </c>
      <c r="B702" s="14" t="s">
        <v>152</v>
      </c>
      <c r="C702" s="14" t="s">
        <v>49</v>
      </c>
      <c r="D702" t="s">
        <v>8</v>
      </c>
      <c r="E702" s="14" t="s">
        <v>162</v>
      </c>
      <c r="F702" s="43">
        <v>5.4371416568756104E-2</v>
      </c>
      <c r="V702"/>
    </row>
    <row r="703" spans="1:22" x14ac:dyDescent="0.2">
      <c r="A703" s="14" t="s">
        <v>72</v>
      </c>
      <c r="B703" s="14" t="s">
        <v>152</v>
      </c>
      <c r="C703" s="14" t="s">
        <v>141</v>
      </c>
      <c r="D703" t="s">
        <v>8</v>
      </c>
      <c r="E703" s="14" t="s">
        <v>162</v>
      </c>
      <c r="F703" s="43">
        <v>5.7691053370945156E-5</v>
      </c>
      <c r="V703"/>
    </row>
    <row r="704" spans="1:22" x14ac:dyDescent="0.2">
      <c r="A704" s="14" t="s">
        <v>70</v>
      </c>
      <c r="B704" s="14" t="s">
        <v>70</v>
      </c>
      <c r="C704" s="14" t="s">
        <v>153</v>
      </c>
      <c r="D704" t="s">
        <v>8</v>
      </c>
      <c r="E704" s="14" t="s">
        <v>163</v>
      </c>
      <c r="F704" s="43">
        <v>408.55658793449402</v>
      </c>
      <c r="V704"/>
    </row>
    <row r="705" spans="1:22" x14ac:dyDescent="0.2">
      <c r="A705" s="14" t="s">
        <v>70</v>
      </c>
      <c r="B705" s="14" t="s">
        <v>70</v>
      </c>
      <c r="C705" s="14" t="s">
        <v>49</v>
      </c>
      <c r="D705" t="s">
        <v>8</v>
      </c>
      <c r="E705" s="14" t="s">
        <v>163</v>
      </c>
      <c r="F705" s="43">
        <v>65.085212707519531</v>
      </c>
      <c r="V705"/>
    </row>
    <row r="706" spans="1:22" x14ac:dyDescent="0.2">
      <c r="A706" s="14" t="s">
        <v>70</v>
      </c>
      <c r="B706" s="14" t="s">
        <v>70</v>
      </c>
      <c r="C706" s="14" t="s">
        <v>141</v>
      </c>
      <c r="D706" t="s">
        <v>8</v>
      </c>
      <c r="E706" s="14" t="s">
        <v>163</v>
      </c>
      <c r="F706" s="43">
        <v>6.9058984518051147E-2</v>
      </c>
      <c r="V706"/>
    </row>
    <row r="707" spans="1:22" x14ac:dyDescent="0.2">
      <c r="A707" s="14" t="s">
        <v>71</v>
      </c>
      <c r="B707" s="14" t="s">
        <v>70</v>
      </c>
      <c r="C707" s="14" t="s">
        <v>153</v>
      </c>
      <c r="D707" t="s">
        <v>8</v>
      </c>
      <c r="E707" s="14" t="s">
        <v>163</v>
      </c>
      <c r="F707" s="43">
        <v>408.55658793449402</v>
      </c>
      <c r="V707"/>
    </row>
    <row r="708" spans="1:22" x14ac:dyDescent="0.2">
      <c r="A708" s="14" t="s">
        <v>71</v>
      </c>
      <c r="B708" s="14" t="s">
        <v>70</v>
      </c>
      <c r="C708" s="14" t="s">
        <v>49</v>
      </c>
      <c r="D708" t="s">
        <v>8</v>
      </c>
      <c r="E708" s="14" t="s">
        <v>163</v>
      </c>
      <c r="F708" s="43">
        <v>65.085212707519531</v>
      </c>
      <c r="V708"/>
    </row>
    <row r="709" spans="1:22" x14ac:dyDescent="0.2">
      <c r="A709" s="14" t="s">
        <v>71</v>
      </c>
      <c r="B709" s="14" t="s">
        <v>70</v>
      </c>
      <c r="C709" s="14" t="s">
        <v>141</v>
      </c>
      <c r="D709" t="s">
        <v>8</v>
      </c>
      <c r="E709" s="14" t="s">
        <v>163</v>
      </c>
      <c r="F709" s="43">
        <v>6.9058984518051147E-2</v>
      </c>
      <c r="V709"/>
    </row>
    <row r="710" spans="1:22" x14ac:dyDescent="0.2">
      <c r="A710" s="14" t="s">
        <v>72</v>
      </c>
      <c r="B710" s="14" t="s">
        <v>70</v>
      </c>
      <c r="C710" s="14" t="s">
        <v>153</v>
      </c>
      <c r="D710" t="s">
        <v>8</v>
      </c>
      <c r="E710" s="14" t="s">
        <v>163</v>
      </c>
      <c r="F710" s="43">
        <v>408.55658793449402</v>
      </c>
      <c r="V710"/>
    </row>
    <row r="711" spans="1:22" x14ac:dyDescent="0.2">
      <c r="A711" s="14" t="s">
        <v>72</v>
      </c>
      <c r="B711" s="14" t="s">
        <v>70</v>
      </c>
      <c r="C711" s="14" t="s">
        <v>49</v>
      </c>
      <c r="D711" t="s">
        <v>8</v>
      </c>
      <c r="E711" s="14" t="s">
        <v>163</v>
      </c>
      <c r="F711" s="43">
        <v>65.085212707519531</v>
      </c>
      <c r="V711"/>
    </row>
    <row r="712" spans="1:22" x14ac:dyDescent="0.2">
      <c r="A712" s="14" t="s">
        <v>72</v>
      </c>
      <c r="B712" s="14" t="s">
        <v>70</v>
      </c>
      <c r="C712" s="14" t="s">
        <v>141</v>
      </c>
      <c r="D712" t="s">
        <v>8</v>
      </c>
      <c r="E712" s="14" t="s">
        <v>163</v>
      </c>
      <c r="F712" s="43">
        <v>6.9058984518051147E-2</v>
      </c>
      <c r="V712"/>
    </row>
    <row r="713" spans="1:22" x14ac:dyDescent="0.2">
      <c r="A713" s="14" t="s">
        <v>70</v>
      </c>
      <c r="B713" s="14" t="s">
        <v>152</v>
      </c>
      <c r="C713" s="14" t="s">
        <v>153</v>
      </c>
      <c r="D713" t="s">
        <v>8</v>
      </c>
      <c r="E713" s="14" t="s">
        <v>163</v>
      </c>
      <c r="F713" s="43">
        <v>460.04550051689148</v>
      </c>
      <c r="V713"/>
    </row>
    <row r="714" spans="1:22" x14ac:dyDescent="0.2">
      <c r="A714" s="14" t="s">
        <v>70</v>
      </c>
      <c r="B714" s="14" t="s">
        <v>152</v>
      </c>
      <c r="C714" s="14" t="s">
        <v>49</v>
      </c>
      <c r="D714" t="s">
        <v>8</v>
      </c>
      <c r="E714" s="14" t="s">
        <v>163</v>
      </c>
      <c r="F714" s="43">
        <v>73.287666320800781</v>
      </c>
      <c r="V714"/>
    </row>
    <row r="715" spans="1:22" x14ac:dyDescent="0.2">
      <c r="A715" s="14" t="s">
        <v>70</v>
      </c>
      <c r="B715" s="14" t="s">
        <v>152</v>
      </c>
      <c r="C715" s="14" t="s">
        <v>141</v>
      </c>
      <c r="D715" t="s">
        <v>8</v>
      </c>
      <c r="E715" s="14" t="s">
        <v>163</v>
      </c>
      <c r="F715" s="43">
        <v>7.7762238681316376E-2</v>
      </c>
      <c r="V715"/>
    </row>
    <row r="716" spans="1:22" x14ac:dyDescent="0.2">
      <c r="A716" s="14" t="s">
        <v>71</v>
      </c>
      <c r="B716" s="14" t="s">
        <v>152</v>
      </c>
      <c r="C716" s="14" t="s">
        <v>153</v>
      </c>
      <c r="D716" t="s">
        <v>8</v>
      </c>
      <c r="E716" s="14" t="s">
        <v>163</v>
      </c>
      <c r="F716" s="43">
        <v>460.04550051689148</v>
      </c>
      <c r="V716"/>
    </row>
    <row r="717" spans="1:22" x14ac:dyDescent="0.2">
      <c r="A717" s="14" t="s">
        <v>71</v>
      </c>
      <c r="B717" s="14" t="s">
        <v>152</v>
      </c>
      <c r="C717" s="14" t="s">
        <v>49</v>
      </c>
      <c r="D717" t="s">
        <v>8</v>
      </c>
      <c r="E717" s="14" t="s">
        <v>163</v>
      </c>
      <c r="F717" s="43">
        <v>73.287666320800781</v>
      </c>
      <c r="V717"/>
    </row>
    <row r="718" spans="1:22" x14ac:dyDescent="0.2">
      <c r="A718" s="14" t="s">
        <v>71</v>
      </c>
      <c r="B718" s="14" t="s">
        <v>152</v>
      </c>
      <c r="C718" s="14" t="s">
        <v>141</v>
      </c>
      <c r="D718" t="s">
        <v>8</v>
      </c>
      <c r="E718" s="14" t="s">
        <v>163</v>
      </c>
      <c r="F718" s="43">
        <v>7.7762238681316376E-2</v>
      </c>
      <c r="V718"/>
    </row>
    <row r="719" spans="1:22" x14ac:dyDescent="0.2">
      <c r="A719" s="14" t="s">
        <v>72</v>
      </c>
      <c r="B719" s="14" t="s">
        <v>152</v>
      </c>
      <c r="C719" s="14" t="s">
        <v>153</v>
      </c>
      <c r="D719" t="s">
        <v>8</v>
      </c>
      <c r="E719" s="14" t="s">
        <v>163</v>
      </c>
      <c r="F719" s="43">
        <v>460.04550051689148</v>
      </c>
      <c r="V719"/>
    </row>
    <row r="720" spans="1:22" x14ac:dyDescent="0.2">
      <c r="A720" s="14" t="s">
        <v>72</v>
      </c>
      <c r="B720" s="14" t="s">
        <v>152</v>
      </c>
      <c r="C720" s="14" t="s">
        <v>49</v>
      </c>
      <c r="D720" t="s">
        <v>8</v>
      </c>
      <c r="E720" s="14" t="s">
        <v>163</v>
      </c>
      <c r="F720" s="43">
        <v>73.287666320800781</v>
      </c>
      <c r="V720"/>
    </row>
    <row r="721" spans="1:22" x14ac:dyDescent="0.2">
      <c r="A721" s="14" t="s">
        <v>72</v>
      </c>
      <c r="B721" s="14" t="s">
        <v>152</v>
      </c>
      <c r="C721" s="14" t="s">
        <v>141</v>
      </c>
      <c r="D721" t="s">
        <v>8</v>
      </c>
      <c r="E721" s="14" t="s">
        <v>163</v>
      </c>
      <c r="F721" s="43">
        <v>7.7762238681316376E-2</v>
      </c>
      <c r="V721"/>
    </row>
    <row r="722" spans="1:22" x14ac:dyDescent="0.2">
      <c r="A722" s="14" t="s">
        <v>70</v>
      </c>
      <c r="B722" s="14" t="s">
        <v>70</v>
      </c>
      <c r="C722" s="14" t="s">
        <v>153</v>
      </c>
      <c r="D722" t="s">
        <v>8</v>
      </c>
      <c r="E722" s="14" t="s">
        <v>164</v>
      </c>
      <c r="F722" s="43">
        <v>94.703507341444492</v>
      </c>
      <c r="V722"/>
    </row>
    <row r="723" spans="1:22" x14ac:dyDescent="0.2">
      <c r="A723" s="14" t="s">
        <v>70</v>
      </c>
      <c r="B723" s="14" t="s">
        <v>70</v>
      </c>
      <c r="C723" s="14" t="s">
        <v>49</v>
      </c>
      <c r="D723" t="s">
        <v>8</v>
      </c>
      <c r="E723" s="14" t="s">
        <v>164</v>
      </c>
      <c r="F723" s="43">
        <v>15.086767196655273</v>
      </c>
      <c r="V723"/>
    </row>
    <row r="724" spans="1:22" x14ac:dyDescent="0.2">
      <c r="A724" s="14" t="s">
        <v>70</v>
      </c>
      <c r="B724" s="14" t="s">
        <v>70</v>
      </c>
      <c r="C724" s="14" t="s">
        <v>141</v>
      </c>
      <c r="D724" t="s">
        <v>8</v>
      </c>
      <c r="E724" s="14" t="s">
        <v>164</v>
      </c>
      <c r="F724" s="43">
        <v>1.6007887199521065E-2</v>
      </c>
      <c r="V724"/>
    </row>
    <row r="725" spans="1:22" x14ac:dyDescent="0.2">
      <c r="A725" s="14" t="s">
        <v>71</v>
      </c>
      <c r="B725" s="14" t="s">
        <v>70</v>
      </c>
      <c r="C725" s="14" t="s">
        <v>153</v>
      </c>
      <c r="D725" t="s">
        <v>8</v>
      </c>
      <c r="E725" s="14" t="s">
        <v>164</v>
      </c>
      <c r="F725" s="43">
        <v>89.886168479919434</v>
      </c>
      <c r="V725"/>
    </row>
    <row r="726" spans="1:22" x14ac:dyDescent="0.2">
      <c r="A726" s="14" t="s">
        <v>71</v>
      </c>
      <c r="B726" s="14" t="s">
        <v>70</v>
      </c>
      <c r="C726" s="14" t="s">
        <v>49</v>
      </c>
      <c r="D726" t="s">
        <v>8</v>
      </c>
      <c r="E726" s="14" t="s">
        <v>164</v>
      </c>
      <c r="F726" s="43">
        <v>14.319339752197266</v>
      </c>
      <c r="V726"/>
    </row>
    <row r="727" spans="1:22" x14ac:dyDescent="0.2">
      <c r="A727" s="14" t="s">
        <v>71</v>
      </c>
      <c r="B727" s="14" t="s">
        <v>70</v>
      </c>
      <c r="C727" s="14" t="s">
        <v>141</v>
      </c>
      <c r="D727" t="s">
        <v>8</v>
      </c>
      <c r="E727" s="14" t="s">
        <v>164</v>
      </c>
      <c r="F727" s="43">
        <v>1.5193604864180088E-2</v>
      </c>
      <c r="V727"/>
    </row>
    <row r="728" spans="1:22" x14ac:dyDescent="0.2">
      <c r="A728" s="14" t="s">
        <v>72</v>
      </c>
      <c r="B728" s="14" t="s">
        <v>70</v>
      </c>
      <c r="C728" s="14" t="s">
        <v>153</v>
      </c>
      <c r="D728" t="s">
        <v>8</v>
      </c>
      <c r="E728" s="14" t="s">
        <v>164</v>
      </c>
      <c r="F728" s="43">
        <v>148.36294588446617</v>
      </c>
      <c r="V728"/>
    </row>
    <row r="729" spans="1:22" x14ac:dyDescent="0.2">
      <c r="A729" s="14" t="s">
        <v>72</v>
      </c>
      <c r="B729" s="14" t="s">
        <v>70</v>
      </c>
      <c r="C729" s="14" t="s">
        <v>49</v>
      </c>
      <c r="D729" t="s">
        <v>8</v>
      </c>
      <c r="E729" s="14" t="s">
        <v>164</v>
      </c>
      <c r="F729" s="43">
        <v>23.634998321533203</v>
      </c>
      <c r="V729"/>
    </row>
    <row r="730" spans="1:22" x14ac:dyDescent="0.2">
      <c r="A730" s="14" t="s">
        <v>72</v>
      </c>
      <c r="B730" s="14" t="s">
        <v>70</v>
      </c>
      <c r="C730" s="14" t="s">
        <v>141</v>
      </c>
      <c r="D730" t="s">
        <v>8</v>
      </c>
      <c r="E730" s="14" t="s">
        <v>164</v>
      </c>
      <c r="F730" s="43">
        <v>2.5078028440475464E-2</v>
      </c>
      <c r="V730"/>
    </row>
    <row r="731" spans="1:22" x14ac:dyDescent="0.2">
      <c r="A731" s="14" t="s">
        <v>70</v>
      </c>
      <c r="B731" s="14" t="s">
        <v>152</v>
      </c>
      <c r="C731" s="14" t="s">
        <v>153</v>
      </c>
      <c r="D731" t="s">
        <v>8</v>
      </c>
      <c r="E731" s="14" t="s">
        <v>164</v>
      </c>
      <c r="F731" s="43">
        <v>94.703507341444492</v>
      </c>
      <c r="V731"/>
    </row>
    <row r="732" spans="1:22" x14ac:dyDescent="0.2">
      <c r="A732" s="14" t="s">
        <v>70</v>
      </c>
      <c r="B732" s="14" t="s">
        <v>152</v>
      </c>
      <c r="C732" s="14" t="s">
        <v>49</v>
      </c>
      <c r="D732" t="s">
        <v>8</v>
      </c>
      <c r="E732" s="14" t="s">
        <v>164</v>
      </c>
      <c r="F732" s="43">
        <v>15.086767196655273</v>
      </c>
      <c r="V732"/>
    </row>
    <row r="733" spans="1:22" x14ac:dyDescent="0.2">
      <c r="A733" s="14" t="s">
        <v>70</v>
      </c>
      <c r="B733" s="14" t="s">
        <v>152</v>
      </c>
      <c r="C733" s="14" t="s">
        <v>141</v>
      </c>
      <c r="D733" t="s">
        <v>8</v>
      </c>
      <c r="E733" s="14" t="s">
        <v>164</v>
      </c>
      <c r="F733" s="43">
        <v>1.6007887199521065E-2</v>
      </c>
      <c r="V733"/>
    </row>
    <row r="734" spans="1:22" x14ac:dyDescent="0.2">
      <c r="A734" s="14" t="s">
        <v>71</v>
      </c>
      <c r="B734" s="14" t="s">
        <v>152</v>
      </c>
      <c r="C734" s="14" t="s">
        <v>153</v>
      </c>
      <c r="D734" t="s">
        <v>8</v>
      </c>
      <c r="E734" s="14" t="s">
        <v>164</v>
      </c>
      <c r="F734" s="43">
        <v>89.886168479919434</v>
      </c>
      <c r="V734"/>
    </row>
    <row r="735" spans="1:22" x14ac:dyDescent="0.2">
      <c r="A735" s="14" t="s">
        <v>71</v>
      </c>
      <c r="B735" s="14" t="s">
        <v>152</v>
      </c>
      <c r="C735" s="14" t="s">
        <v>49</v>
      </c>
      <c r="D735" t="s">
        <v>8</v>
      </c>
      <c r="E735" s="14" t="s">
        <v>164</v>
      </c>
      <c r="F735" s="43">
        <v>14.319339752197266</v>
      </c>
      <c r="V735"/>
    </row>
    <row r="736" spans="1:22" x14ac:dyDescent="0.2">
      <c r="A736" s="14" t="s">
        <v>71</v>
      </c>
      <c r="B736" s="14" t="s">
        <v>152</v>
      </c>
      <c r="C736" s="14" t="s">
        <v>141</v>
      </c>
      <c r="D736" t="s">
        <v>8</v>
      </c>
      <c r="E736" s="14" t="s">
        <v>164</v>
      </c>
      <c r="F736" s="43">
        <v>1.5193604864180088E-2</v>
      </c>
      <c r="V736"/>
    </row>
    <row r="737" spans="1:22" x14ac:dyDescent="0.2">
      <c r="A737" s="14" t="s">
        <v>72</v>
      </c>
      <c r="B737" s="14" t="s">
        <v>152</v>
      </c>
      <c r="C737" s="14" t="s">
        <v>153</v>
      </c>
      <c r="D737" t="s">
        <v>8</v>
      </c>
      <c r="E737" s="14" t="s">
        <v>164</v>
      </c>
      <c r="F737" s="43">
        <v>148.36294588446617</v>
      </c>
      <c r="V737"/>
    </row>
    <row r="738" spans="1:22" x14ac:dyDescent="0.2">
      <c r="A738" s="14" t="s">
        <v>72</v>
      </c>
      <c r="B738" s="14" t="s">
        <v>152</v>
      </c>
      <c r="C738" s="14" t="s">
        <v>49</v>
      </c>
      <c r="D738" t="s">
        <v>8</v>
      </c>
      <c r="E738" s="14" t="s">
        <v>164</v>
      </c>
      <c r="F738" s="43">
        <v>23.634998321533203</v>
      </c>
      <c r="V738"/>
    </row>
    <row r="739" spans="1:22" x14ac:dyDescent="0.2">
      <c r="A739" s="14" t="s">
        <v>72</v>
      </c>
      <c r="B739" s="14" t="s">
        <v>152</v>
      </c>
      <c r="C739" s="14" t="s">
        <v>141</v>
      </c>
      <c r="D739" t="s">
        <v>8</v>
      </c>
      <c r="E739" s="14" t="s">
        <v>164</v>
      </c>
      <c r="F739" s="43">
        <v>2.5078028440475464E-2</v>
      </c>
      <c r="V739"/>
    </row>
    <row r="740" spans="1:22" x14ac:dyDescent="0.2">
      <c r="A740" s="14" t="s">
        <v>70</v>
      </c>
      <c r="B740" s="14" t="s">
        <v>70</v>
      </c>
      <c r="C740" s="14" t="s">
        <v>153</v>
      </c>
      <c r="D740" t="s">
        <v>8</v>
      </c>
      <c r="E740" s="14" t="s">
        <v>165</v>
      </c>
      <c r="F740" s="43">
        <v>35.443479776382446</v>
      </c>
      <c r="V740"/>
    </row>
    <row r="741" spans="1:22" x14ac:dyDescent="0.2">
      <c r="A741" s="14" t="s">
        <v>70</v>
      </c>
      <c r="B741" s="14" t="s">
        <v>70</v>
      </c>
      <c r="C741" s="14" t="s">
        <v>49</v>
      </c>
      <c r="D741" t="s">
        <v>8</v>
      </c>
      <c r="E741" s="14" t="s">
        <v>165</v>
      </c>
      <c r="F741" s="43">
        <v>5.6463327407836914</v>
      </c>
      <c r="V741"/>
    </row>
    <row r="742" spans="1:22" x14ac:dyDescent="0.2">
      <c r="A742" s="14" t="s">
        <v>70</v>
      </c>
      <c r="B742" s="14" t="s">
        <v>70</v>
      </c>
      <c r="C742" s="14" t="s">
        <v>141</v>
      </c>
      <c r="D742" t="s">
        <v>8</v>
      </c>
      <c r="E742" s="14" t="s">
        <v>165</v>
      </c>
      <c r="F742" s="43">
        <v>5.9910686686635017E-3</v>
      </c>
      <c r="V742"/>
    </row>
    <row r="743" spans="1:22" x14ac:dyDescent="0.2">
      <c r="A743" s="14" t="s">
        <v>71</v>
      </c>
      <c r="B743" s="14" t="s">
        <v>70</v>
      </c>
      <c r="C743" s="14" t="s">
        <v>153</v>
      </c>
      <c r="D743" t="s">
        <v>8</v>
      </c>
      <c r="E743" s="14" t="s">
        <v>165</v>
      </c>
      <c r="F743" s="43">
        <v>37.537756443023682</v>
      </c>
      <c r="V743"/>
    </row>
    <row r="744" spans="1:22" x14ac:dyDescent="0.2">
      <c r="A744" s="14" t="s">
        <v>71</v>
      </c>
      <c r="B744" s="14" t="s">
        <v>70</v>
      </c>
      <c r="C744" s="14" t="s">
        <v>49</v>
      </c>
      <c r="D744" t="s">
        <v>8</v>
      </c>
      <c r="E744" s="14" t="s">
        <v>165</v>
      </c>
      <c r="F744" s="43">
        <v>5.9799618721008301</v>
      </c>
      <c r="V744"/>
    </row>
    <row r="745" spans="1:22" x14ac:dyDescent="0.2">
      <c r="A745" s="14" t="s">
        <v>71</v>
      </c>
      <c r="B745" s="14" t="s">
        <v>70</v>
      </c>
      <c r="C745" s="14" t="s">
        <v>141</v>
      </c>
      <c r="D745" t="s">
        <v>8</v>
      </c>
      <c r="E745" s="14" t="s">
        <v>165</v>
      </c>
      <c r="F745" s="43">
        <v>6.3450676389038563E-3</v>
      </c>
      <c r="V745"/>
    </row>
    <row r="746" spans="1:22" x14ac:dyDescent="0.2">
      <c r="A746" s="14" t="s">
        <v>72</v>
      </c>
      <c r="B746" s="14" t="s">
        <v>70</v>
      </c>
      <c r="C746" s="14" t="s">
        <v>153</v>
      </c>
      <c r="D746" t="s">
        <v>8</v>
      </c>
      <c r="E746" s="14" t="s">
        <v>165</v>
      </c>
      <c r="F746" s="43">
        <v>37.537756443023682</v>
      </c>
      <c r="V746"/>
    </row>
    <row r="747" spans="1:22" x14ac:dyDescent="0.2">
      <c r="A747" s="14" t="s">
        <v>72</v>
      </c>
      <c r="B747" s="14" t="s">
        <v>70</v>
      </c>
      <c r="C747" s="14" t="s">
        <v>49</v>
      </c>
      <c r="D747" t="s">
        <v>8</v>
      </c>
      <c r="E747" s="14" t="s">
        <v>165</v>
      </c>
      <c r="F747" s="43">
        <v>5.9799618721008301</v>
      </c>
      <c r="V747"/>
    </row>
    <row r="748" spans="1:22" x14ac:dyDescent="0.2">
      <c r="A748" s="14" t="s">
        <v>72</v>
      </c>
      <c r="B748" s="14" t="s">
        <v>70</v>
      </c>
      <c r="C748" s="14" t="s">
        <v>141</v>
      </c>
      <c r="D748" t="s">
        <v>8</v>
      </c>
      <c r="E748" s="14" t="s">
        <v>165</v>
      </c>
      <c r="F748" s="43">
        <v>6.3450676389038563E-3</v>
      </c>
      <c r="V748"/>
    </row>
    <row r="749" spans="1:22" x14ac:dyDescent="0.2">
      <c r="A749" s="14" t="s">
        <v>70</v>
      </c>
      <c r="B749" s="14" t="s">
        <v>152</v>
      </c>
      <c r="C749" s="14" t="s">
        <v>153</v>
      </c>
      <c r="D749" t="s">
        <v>8</v>
      </c>
      <c r="E749" s="14" t="s">
        <v>165</v>
      </c>
      <c r="F749" s="43">
        <v>48.399897992610931</v>
      </c>
      <c r="V749"/>
    </row>
    <row r="750" spans="1:22" x14ac:dyDescent="0.2">
      <c r="A750" s="14" t="s">
        <v>70</v>
      </c>
      <c r="B750" s="14" t="s">
        <v>152</v>
      </c>
      <c r="C750" s="14" t="s">
        <v>49</v>
      </c>
      <c r="D750" t="s">
        <v>8</v>
      </c>
      <c r="E750" s="14" t="s">
        <v>165</v>
      </c>
      <c r="F750" s="43">
        <v>7.7103581428527832</v>
      </c>
      <c r="V750"/>
    </row>
    <row r="751" spans="1:22" x14ac:dyDescent="0.2">
      <c r="A751" s="14" t="s">
        <v>70</v>
      </c>
      <c r="B751" s="14" t="s">
        <v>152</v>
      </c>
      <c r="C751" s="14" t="s">
        <v>141</v>
      </c>
      <c r="D751" t="s">
        <v>8</v>
      </c>
      <c r="E751" s="14" t="s">
        <v>165</v>
      </c>
      <c r="F751" s="43">
        <v>8.1811128184199333E-3</v>
      </c>
      <c r="V751"/>
    </row>
    <row r="752" spans="1:22" x14ac:dyDescent="0.2">
      <c r="A752" s="14" t="s">
        <v>71</v>
      </c>
      <c r="B752" s="14" t="s">
        <v>152</v>
      </c>
      <c r="C752" s="14" t="s">
        <v>153</v>
      </c>
      <c r="D752" t="s">
        <v>8</v>
      </c>
      <c r="E752" s="14" t="s">
        <v>165</v>
      </c>
      <c r="F752" s="43">
        <v>51.143162786960602</v>
      </c>
      <c r="V752"/>
    </row>
    <row r="753" spans="1:22" x14ac:dyDescent="0.2">
      <c r="A753" s="14" t="s">
        <v>71</v>
      </c>
      <c r="B753" s="14" t="s">
        <v>152</v>
      </c>
      <c r="C753" s="14" t="s">
        <v>49</v>
      </c>
      <c r="D753" t="s">
        <v>8</v>
      </c>
      <c r="E753" s="14" t="s">
        <v>165</v>
      </c>
      <c r="F753" s="43">
        <v>8.1473751068115234</v>
      </c>
      <c r="V753"/>
    </row>
    <row r="754" spans="1:22" x14ac:dyDescent="0.2">
      <c r="A754" s="14" t="s">
        <v>71</v>
      </c>
      <c r="B754" s="14" t="s">
        <v>152</v>
      </c>
      <c r="C754" s="14" t="s">
        <v>141</v>
      </c>
      <c r="D754" t="s">
        <v>8</v>
      </c>
      <c r="E754" s="14" t="s">
        <v>165</v>
      </c>
      <c r="F754" s="43">
        <v>8.6448118090629578E-3</v>
      </c>
      <c r="V754"/>
    </row>
    <row r="755" spans="1:22" x14ac:dyDescent="0.2">
      <c r="A755" s="14" t="s">
        <v>72</v>
      </c>
      <c r="B755" s="14" t="s">
        <v>152</v>
      </c>
      <c r="C755" s="14" t="s">
        <v>153</v>
      </c>
      <c r="D755" t="s">
        <v>8</v>
      </c>
      <c r="E755" s="14" t="s">
        <v>165</v>
      </c>
      <c r="F755" s="43">
        <v>51.143162786960602</v>
      </c>
      <c r="V755"/>
    </row>
    <row r="756" spans="1:22" x14ac:dyDescent="0.2">
      <c r="A756" s="14" t="s">
        <v>72</v>
      </c>
      <c r="B756" s="14" t="s">
        <v>152</v>
      </c>
      <c r="C756" s="14" t="s">
        <v>49</v>
      </c>
      <c r="D756" t="s">
        <v>8</v>
      </c>
      <c r="E756" s="14" t="s">
        <v>165</v>
      </c>
      <c r="F756" s="43">
        <v>8.1473751068115234</v>
      </c>
      <c r="V756"/>
    </row>
    <row r="757" spans="1:22" x14ac:dyDescent="0.2">
      <c r="A757" s="14" t="s">
        <v>72</v>
      </c>
      <c r="B757" s="14" t="s">
        <v>152</v>
      </c>
      <c r="C757" s="14" t="s">
        <v>141</v>
      </c>
      <c r="D757" t="s">
        <v>8</v>
      </c>
      <c r="E757" s="14" t="s">
        <v>165</v>
      </c>
      <c r="F757" s="43">
        <v>8.6448118090629578E-3</v>
      </c>
      <c r="V757"/>
    </row>
    <row r="758" spans="1:22" x14ac:dyDescent="0.2">
      <c r="A758" s="14" t="s">
        <v>70</v>
      </c>
      <c r="B758" s="14" t="s">
        <v>70</v>
      </c>
      <c r="C758" s="14" t="s">
        <v>153</v>
      </c>
      <c r="D758" t="s">
        <v>8</v>
      </c>
      <c r="E758" s="14" t="s">
        <v>166</v>
      </c>
      <c r="F758" s="43">
        <v>5.7739999999999991</v>
      </c>
      <c r="V758"/>
    </row>
    <row r="759" spans="1:22" x14ac:dyDescent="0.2">
      <c r="A759" s="14" t="s">
        <v>70</v>
      </c>
      <c r="B759" s="14" t="s">
        <v>70</v>
      </c>
      <c r="C759" s="14" t="s">
        <v>49</v>
      </c>
      <c r="D759" t="s">
        <v>8</v>
      </c>
      <c r="E759" s="14" t="s">
        <v>166</v>
      </c>
      <c r="F759" s="43">
        <v>0.91982859373092651</v>
      </c>
      <c r="V759"/>
    </row>
    <row r="760" spans="1:22" x14ac:dyDescent="0.2">
      <c r="A760" s="14" t="s">
        <v>70</v>
      </c>
      <c r="B760" s="14" t="s">
        <v>70</v>
      </c>
      <c r="C760" s="14" t="s">
        <v>141</v>
      </c>
      <c r="D760" t="s">
        <v>8</v>
      </c>
      <c r="E760" s="14" t="s">
        <v>166</v>
      </c>
      <c r="F760" s="43">
        <v>9.7598857246339321E-4</v>
      </c>
      <c r="V760"/>
    </row>
    <row r="761" spans="1:22" x14ac:dyDescent="0.2">
      <c r="A761" s="14" t="s">
        <v>71</v>
      </c>
      <c r="B761" s="14" t="s">
        <v>70</v>
      </c>
      <c r="C761" s="14" t="s">
        <v>153</v>
      </c>
      <c r="D761" t="s">
        <v>8</v>
      </c>
      <c r="E761" s="14" t="s">
        <v>166</v>
      </c>
      <c r="F761" s="43">
        <v>5.7740000000000009</v>
      </c>
      <c r="V761"/>
    </row>
    <row r="762" spans="1:22" x14ac:dyDescent="0.2">
      <c r="A762" s="14" t="s">
        <v>71</v>
      </c>
      <c r="B762" s="14" t="s">
        <v>70</v>
      </c>
      <c r="C762" s="14" t="s">
        <v>49</v>
      </c>
      <c r="D762" t="s">
        <v>8</v>
      </c>
      <c r="E762" s="14" t="s">
        <v>166</v>
      </c>
      <c r="F762" s="43">
        <v>0.91982859373092651</v>
      </c>
      <c r="V762"/>
    </row>
    <row r="763" spans="1:22" x14ac:dyDescent="0.2">
      <c r="A763" s="14" t="s">
        <v>71</v>
      </c>
      <c r="B763" s="14" t="s">
        <v>70</v>
      </c>
      <c r="C763" s="14" t="s">
        <v>141</v>
      </c>
      <c r="D763" t="s">
        <v>8</v>
      </c>
      <c r="E763" s="14" t="s">
        <v>166</v>
      </c>
      <c r="F763" s="43">
        <v>9.7598857246339321E-4</v>
      </c>
      <c r="V763"/>
    </row>
    <row r="764" spans="1:22" x14ac:dyDescent="0.2">
      <c r="A764" s="14" t="s">
        <v>72</v>
      </c>
      <c r="B764" s="14" t="s">
        <v>70</v>
      </c>
      <c r="C764" s="14" t="s">
        <v>153</v>
      </c>
      <c r="D764" t="s">
        <v>8</v>
      </c>
      <c r="E764" s="14" t="s">
        <v>166</v>
      </c>
      <c r="F764" s="43">
        <v>5.7740000000000009</v>
      </c>
      <c r="V764"/>
    </row>
    <row r="765" spans="1:22" x14ac:dyDescent="0.2">
      <c r="A765" s="14" t="s">
        <v>72</v>
      </c>
      <c r="B765" s="14" t="s">
        <v>70</v>
      </c>
      <c r="C765" s="14" t="s">
        <v>49</v>
      </c>
      <c r="D765" t="s">
        <v>8</v>
      </c>
      <c r="E765" s="14" t="s">
        <v>166</v>
      </c>
      <c r="F765" s="43">
        <v>0.91982859373092651</v>
      </c>
      <c r="V765"/>
    </row>
    <row r="766" spans="1:22" x14ac:dyDescent="0.2">
      <c r="A766" s="14" t="s">
        <v>72</v>
      </c>
      <c r="B766" s="14" t="s">
        <v>70</v>
      </c>
      <c r="C766" s="14" t="s">
        <v>141</v>
      </c>
      <c r="D766" t="s">
        <v>8</v>
      </c>
      <c r="E766" s="14" t="s">
        <v>166</v>
      </c>
      <c r="F766" s="43">
        <v>9.7598857246339321E-4</v>
      </c>
      <c r="V766"/>
    </row>
    <row r="767" spans="1:22" x14ac:dyDescent="0.2">
      <c r="A767" s="14" t="s">
        <v>70</v>
      </c>
      <c r="B767" s="14" t="s">
        <v>152</v>
      </c>
      <c r="C767" s="14" t="s">
        <v>153</v>
      </c>
      <c r="D767" t="s">
        <v>8</v>
      </c>
      <c r="E767" s="14" t="s">
        <v>166</v>
      </c>
      <c r="F767" s="43">
        <v>5.774</v>
      </c>
      <c r="V767"/>
    </row>
    <row r="768" spans="1:22" x14ac:dyDescent="0.2">
      <c r="A768" s="14" t="s">
        <v>70</v>
      </c>
      <c r="B768" s="14" t="s">
        <v>152</v>
      </c>
      <c r="C768" s="14" t="s">
        <v>49</v>
      </c>
      <c r="D768" t="s">
        <v>8</v>
      </c>
      <c r="E768" s="14" t="s">
        <v>166</v>
      </c>
      <c r="F768" s="43">
        <v>0.91982859373092651</v>
      </c>
      <c r="V768"/>
    </row>
    <row r="769" spans="1:22" x14ac:dyDescent="0.2">
      <c r="A769" s="14" t="s">
        <v>70</v>
      </c>
      <c r="B769" s="14" t="s">
        <v>152</v>
      </c>
      <c r="C769" s="14" t="s">
        <v>141</v>
      </c>
      <c r="D769" t="s">
        <v>8</v>
      </c>
      <c r="E769" s="14" t="s">
        <v>166</v>
      </c>
      <c r="F769" s="43">
        <v>9.7598857246339321E-4</v>
      </c>
      <c r="V769"/>
    </row>
    <row r="770" spans="1:22" x14ac:dyDescent="0.2">
      <c r="A770" s="14" t="s">
        <v>71</v>
      </c>
      <c r="B770" s="14" t="s">
        <v>152</v>
      </c>
      <c r="C770" s="14" t="s">
        <v>153</v>
      </c>
      <c r="D770" t="s">
        <v>8</v>
      </c>
      <c r="E770" s="14" t="s">
        <v>166</v>
      </c>
      <c r="F770" s="43">
        <v>5.7740000000000009</v>
      </c>
      <c r="V770"/>
    </row>
    <row r="771" spans="1:22" x14ac:dyDescent="0.2">
      <c r="A771" s="14" t="s">
        <v>71</v>
      </c>
      <c r="B771" s="14" t="s">
        <v>152</v>
      </c>
      <c r="C771" s="14" t="s">
        <v>49</v>
      </c>
      <c r="D771" t="s">
        <v>8</v>
      </c>
      <c r="E771" s="14" t="s">
        <v>166</v>
      </c>
      <c r="F771" s="43">
        <v>0.91982859373092651</v>
      </c>
      <c r="V771"/>
    </row>
    <row r="772" spans="1:22" x14ac:dyDescent="0.2">
      <c r="A772" s="14" t="s">
        <v>71</v>
      </c>
      <c r="B772" s="14" t="s">
        <v>152</v>
      </c>
      <c r="C772" s="14" t="s">
        <v>141</v>
      </c>
      <c r="D772" t="s">
        <v>8</v>
      </c>
      <c r="E772" s="14" t="s">
        <v>166</v>
      </c>
      <c r="F772" s="43">
        <v>9.7598857246339321E-4</v>
      </c>
      <c r="V772"/>
    </row>
    <row r="773" spans="1:22" x14ac:dyDescent="0.2">
      <c r="A773" s="14" t="s">
        <v>72</v>
      </c>
      <c r="B773" s="14" t="s">
        <v>152</v>
      </c>
      <c r="C773" s="14" t="s">
        <v>153</v>
      </c>
      <c r="D773" t="s">
        <v>8</v>
      </c>
      <c r="E773" s="14" t="s">
        <v>166</v>
      </c>
      <c r="F773" s="43">
        <v>5.774</v>
      </c>
      <c r="V773"/>
    </row>
    <row r="774" spans="1:22" x14ac:dyDescent="0.2">
      <c r="A774" s="14" t="s">
        <v>72</v>
      </c>
      <c r="B774" s="14" t="s">
        <v>152</v>
      </c>
      <c r="C774" s="14" t="s">
        <v>49</v>
      </c>
      <c r="D774" t="s">
        <v>8</v>
      </c>
      <c r="E774" s="14" t="s">
        <v>166</v>
      </c>
      <c r="F774" s="43">
        <v>0.91982859373092651</v>
      </c>
      <c r="V774"/>
    </row>
    <row r="775" spans="1:22" x14ac:dyDescent="0.2">
      <c r="A775" s="14" t="s">
        <v>72</v>
      </c>
      <c r="B775" s="14" t="s">
        <v>152</v>
      </c>
      <c r="C775" s="14" t="s">
        <v>141</v>
      </c>
      <c r="D775" t="s">
        <v>8</v>
      </c>
      <c r="E775" s="14" t="s">
        <v>166</v>
      </c>
      <c r="F775" s="43">
        <v>9.7598857246339321E-4</v>
      </c>
      <c r="V775"/>
    </row>
    <row r="776" spans="1:22" x14ac:dyDescent="0.2">
      <c r="A776" s="14" t="s">
        <v>70</v>
      </c>
      <c r="B776" s="14" t="s">
        <v>70</v>
      </c>
      <c r="C776" s="14" t="s">
        <v>153</v>
      </c>
      <c r="D776" t="s">
        <v>8</v>
      </c>
      <c r="E776" s="14" t="s">
        <v>167</v>
      </c>
      <c r="F776" s="43">
        <v>135.92098615318537</v>
      </c>
      <c r="V776"/>
    </row>
    <row r="777" spans="1:22" x14ac:dyDescent="0.2">
      <c r="A777" s="14" t="s">
        <v>70</v>
      </c>
      <c r="B777" s="14" t="s">
        <v>70</v>
      </c>
      <c r="C777" s="14" t="s">
        <v>49</v>
      </c>
      <c r="D777" t="s">
        <v>8</v>
      </c>
      <c r="E777" s="14" t="s">
        <v>167</v>
      </c>
      <c r="F777" s="43">
        <v>21.652927398681641</v>
      </c>
      <c r="V777"/>
    </row>
    <row r="778" spans="1:22" x14ac:dyDescent="0.2">
      <c r="A778" s="14" t="s">
        <v>70</v>
      </c>
      <c r="B778" s="14" t="s">
        <v>70</v>
      </c>
      <c r="C778" s="14" t="s">
        <v>141</v>
      </c>
      <c r="D778" t="s">
        <v>8</v>
      </c>
      <c r="E778" s="14" t="s">
        <v>167</v>
      </c>
      <c r="F778" s="43">
        <v>2.2974943742156029E-2</v>
      </c>
      <c r="V778"/>
    </row>
    <row r="779" spans="1:22" x14ac:dyDescent="0.2">
      <c r="A779" s="14" t="s">
        <v>71</v>
      </c>
      <c r="B779" s="14" t="s">
        <v>70</v>
      </c>
      <c r="C779" s="14" t="s">
        <v>153</v>
      </c>
      <c r="D779" t="s">
        <v>8</v>
      </c>
      <c r="E779" s="14" t="s">
        <v>167</v>
      </c>
      <c r="F779" s="43">
        <v>133.19792354106903</v>
      </c>
      <c r="V779"/>
    </row>
    <row r="780" spans="1:22" x14ac:dyDescent="0.2">
      <c r="A780" s="14" t="s">
        <v>71</v>
      </c>
      <c r="B780" s="14" t="s">
        <v>70</v>
      </c>
      <c r="C780" s="14" t="s">
        <v>49</v>
      </c>
      <c r="D780" t="s">
        <v>8</v>
      </c>
      <c r="E780" s="14" t="s">
        <v>167</v>
      </c>
      <c r="F780" s="43">
        <v>21.21912956237793</v>
      </c>
      <c r="V780"/>
    </row>
    <row r="781" spans="1:22" x14ac:dyDescent="0.2">
      <c r="A781" s="14" t="s">
        <v>71</v>
      </c>
      <c r="B781" s="14" t="s">
        <v>70</v>
      </c>
      <c r="C781" s="14" t="s">
        <v>141</v>
      </c>
      <c r="D781" t="s">
        <v>8</v>
      </c>
      <c r="E781" s="14" t="s">
        <v>167</v>
      </c>
      <c r="F781" s="43">
        <v>2.2514659911394119E-2</v>
      </c>
      <c r="V781"/>
    </row>
    <row r="782" spans="1:22" x14ac:dyDescent="0.2">
      <c r="A782" s="14" t="s">
        <v>72</v>
      </c>
      <c r="B782" s="14" t="s">
        <v>70</v>
      </c>
      <c r="C782" s="14" t="s">
        <v>153</v>
      </c>
      <c r="D782" t="s">
        <v>8</v>
      </c>
      <c r="E782" s="14" t="s">
        <v>167</v>
      </c>
      <c r="F782" s="43">
        <v>191.67469975352287</v>
      </c>
      <c r="V782"/>
    </row>
    <row r="783" spans="1:22" x14ac:dyDescent="0.2">
      <c r="A783" s="14" t="s">
        <v>72</v>
      </c>
      <c r="B783" s="14" t="s">
        <v>70</v>
      </c>
      <c r="C783" s="14" t="s">
        <v>49</v>
      </c>
      <c r="D783" t="s">
        <v>8</v>
      </c>
      <c r="E783" s="14" t="s">
        <v>167</v>
      </c>
      <c r="F783" s="43">
        <v>30.534788131713867</v>
      </c>
      <c r="V783"/>
    </row>
    <row r="784" spans="1:22" x14ac:dyDescent="0.2">
      <c r="A784" s="14" t="s">
        <v>72</v>
      </c>
      <c r="B784" s="14" t="s">
        <v>70</v>
      </c>
      <c r="C784" s="14" t="s">
        <v>141</v>
      </c>
      <c r="D784" t="s">
        <v>8</v>
      </c>
      <c r="E784" s="14" t="s">
        <v>167</v>
      </c>
      <c r="F784" s="43">
        <v>3.239908441901207E-2</v>
      </c>
      <c r="V784"/>
    </row>
    <row r="785" spans="1:22" x14ac:dyDescent="0.2">
      <c r="A785" s="14" t="s">
        <v>70</v>
      </c>
      <c r="B785" s="14" t="s">
        <v>152</v>
      </c>
      <c r="C785" s="14" t="s">
        <v>153</v>
      </c>
      <c r="D785" t="s">
        <v>8</v>
      </c>
      <c r="E785" s="14" t="s">
        <v>167</v>
      </c>
      <c r="F785" s="43">
        <v>148.87740404158831</v>
      </c>
      <c r="V785"/>
    </row>
    <row r="786" spans="1:22" x14ac:dyDescent="0.2">
      <c r="A786" s="14" t="s">
        <v>70</v>
      </c>
      <c r="B786" s="14" t="s">
        <v>152</v>
      </c>
      <c r="C786" s="14" t="s">
        <v>49</v>
      </c>
      <c r="D786" t="s">
        <v>8</v>
      </c>
      <c r="E786" s="14" t="s">
        <v>167</v>
      </c>
      <c r="F786" s="43">
        <v>23.716953277587891</v>
      </c>
      <c r="V786"/>
    </row>
    <row r="787" spans="1:22" x14ac:dyDescent="0.2">
      <c r="A787" s="14" t="s">
        <v>70</v>
      </c>
      <c r="B787" s="14" t="s">
        <v>152</v>
      </c>
      <c r="C787" s="14" t="s">
        <v>141</v>
      </c>
      <c r="D787" t="s">
        <v>8</v>
      </c>
      <c r="E787" s="14" t="s">
        <v>167</v>
      </c>
      <c r="F787" s="43">
        <v>2.516498789191246E-2</v>
      </c>
      <c r="V787"/>
    </row>
    <row r="788" spans="1:22" x14ac:dyDescent="0.2">
      <c r="A788" s="14" t="s">
        <v>71</v>
      </c>
      <c r="B788" s="14" t="s">
        <v>152</v>
      </c>
      <c r="C788" s="14" t="s">
        <v>153</v>
      </c>
      <c r="D788" t="s">
        <v>8</v>
      </c>
      <c r="E788" s="14" t="s">
        <v>167</v>
      </c>
      <c r="F788" s="43">
        <v>146.80333012342453</v>
      </c>
      <c r="V788"/>
    </row>
    <row r="789" spans="1:22" x14ac:dyDescent="0.2">
      <c r="A789" s="14" t="s">
        <v>71</v>
      </c>
      <c r="B789" s="14" t="s">
        <v>152</v>
      </c>
      <c r="C789" s="14" t="s">
        <v>49</v>
      </c>
      <c r="D789" t="s">
        <v>8</v>
      </c>
      <c r="E789" s="14" t="s">
        <v>167</v>
      </c>
      <c r="F789" s="43">
        <v>23.386543273925781</v>
      </c>
      <c r="V789"/>
    </row>
    <row r="790" spans="1:22" x14ac:dyDescent="0.2">
      <c r="A790" s="14" t="s">
        <v>71</v>
      </c>
      <c r="B790" s="14" t="s">
        <v>152</v>
      </c>
      <c r="C790" s="14" t="s">
        <v>141</v>
      </c>
      <c r="D790" t="s">
        <v>8</v>
      </c>
      <c r="E790" s="14" t="s">
        <v>167</v>
      </c>
      <c r="F790" s="43">
        <v>2.4814404547214508E-2</v>
      </c>
      <c r="V790"/>
    </row>
    <row r="791" spans="1:22" x14ac:dyDescent="0.2">
      <c r="A791" s="14" t="s">
        <v>72</v>
      </c>
      <c r="B791" s="14" t="s">
        <v>152</v>
      </c>
      <c r="C791" s="14" t="s">
        <v>153</v>
      </c>
      <c r="D791" t="s">
        <v>8</v>
      </c>
      <c r="E791" s="14" t="s">
        <v>167</v>
      </c>
      <c r="F791" s="43">
        <v>205.28010615706444</v>
      </c>
      <c r="V791"/>
    </row>
    <row r="792" spans="1:22" x14ac:dyDescent="0.2">
      <c r="A792" s="14" t="s">
        <v>72</v>
      </c>
      <c r="B792" s="14" t="s">
        <v>152</v>
      </c>
      <c r="C792" s="14" t="s">
        <v>49</v>
      </c>
      <c r="D792" t="s">
        <v>8</v>
      </c>
      <c r="E792" s="14" t="s">
        <v>167</v>
      </c>
      <c r="F792" s="43">
        <v>32.702201843261719</v>
      </c>
      <c r="V792"/>
    </row>
    <row r="793" spans="1:22" x14ac:dyDescent="0.2">
      <c r="A793" s="14" t="s">
        <v>72</v>
      </c>
      <c r="B793" s="14" t="s">
        <v>152</v>
      </c>
      <c r="C793" s="14" t="s">
        <v>141</v>
      </c>
      <c r="D793" t="s">
        <v>8</v>
      </c>
      <c r="E793" s="14" t="s">
        <v>167</v>
      </c>
      <c r="F793" s="43">
        <v>3.4698829054832458E-2</v>
      </c>
      <c r="V793"/>
    </row>
    <row r="794" spans="1:22" x14ac:dyDescent="0.2">
      <c r="A794" s="14" t="s">
        <v>70</v>
      </c>
      <c r="B794" s="14" t="s">
        <v>70</v>
      </c>
      <c r="C794" s="14" t="s">
        <v>153</v>
      </c>
      <c r="D794" t="s">
        <v>8</v>
      </c>
      <c r="E794" s="14" t="s">
        <v>168</v>
      </c>
      <c r="F794" s="43">
        <v>160.34842997044325</v>
      </c>
      <c r="V794"/>
    </row>
    <row r="795" spans="1:22" x14ac:dyDescent="0.2">
      <c r="A795" s="14" t="s">
        <v>70</v>
      </c>
      <c r="B795" s="14" t="s">
        <v>70</v>
      </c>
      <c r="C795" s="14" t="s">
        <v>49</v>
      </c>
      <c r="D795" t="s">
        <v>8</v>
      </c>
      <c r="E795" s="14" t="s">
        <v>168</v>
      </c>
      <c r="F795" s="43">
        <v>25.544347763061523</v>
      </c>
      <c r="V795"/>
    </row>
    <row r="796" spans="1:22" x14ac:dyDescent="0.2">
      <c r="A796" s="14" t="s">
        <v>70</v>
      </c>
      <c r="B796" s="14" t="s">
        <v>70</v>
      </c>
      <c r="C796" s="14" t="s">
        <v>141</v>
      </c>
      <c r="D796" t="s">
        <v>8</v>
      </c>
      <c r="E796" s="14" t="s">
        <v>168</v>
      </c>
      <c r="F796" s="43">
        <v>2.7103954926133156E-2</v>
      </c>
      <c r="V796"/>
    </row>
    <row r="797" spans="1:22" x14ac:dyDescent="0.2">
      <c r="A797" s="14" t="s">
        <v>71</v>
      </c>
      <c r="B797" s="14" t="s">
        <v>70</v>
      </c>
      <c r="C797" s="14" t="s">
        <v>153</v>
      </c>
      <c r="D797" t="s">
        <v>8</v>
      </c>
      <c r="E797" s="14" t="s">
        <v>168</v>
      </c>
      <c r="F797" s="43">
        <v>163.14732882380486</v>
      </c>
      <c r="V797"/>
    </row>
    <row r="798" spans="1:22" x14ac:dyDescent="0.2">
      <c r="A798" s="14" t="s">
        <v>71</v>
      </c>
      <c r="B798" s="14" t="s">
        <v>70</v>
      </c>
      <c r="C798" s="14" t="s">
        <v>49</v>
      </c>
      <c r="D798" t="s">
        <v>8</v>
      </c>
      <c r="E798" s="14" t="s">
        <v>168</v>
      </c>
      <c r="F798" s="43">
        <v>25.990228652954102</v>
      </c>
      <c r="V798"/>
    </row>
    <row r="799" spans="1:22" x14ac:dyDescent="0.2">
      <c r="A799" s="14" t="s">
        <v>71</v>
      </c>
      <c r="B799" s="14" t="s">
        <v>70</v>
      </c>
      <c r="C799" s="14" t="s">
        <v>141</v>
      </c>
      <c r="D799" t="s">
        <v>8</v>
      </c>
      <c r="E799" s="14" t="s">
        <v>168</v>
      </c>
      <c r="F799" s="43">
        <v>2.7577057480812073E-2</v>
      </c>
      <c r="V799"/>
    </row>
    <row r="800" spans="1:22" x14ac:dyDescent="0.2">
      <c r="A800" s="14" t="s">
        <v>72</v>
      </c>
      <c r="B800" s="14" t="s">
        <v>70</v>
      </c>
      <c r="C800" s="14" t="s">
        <v>153</v>
      </c>
      <c r="D800" t="s">
        <v>8</v>
      </c>
      <c r="E800" s="14" t="s">
        <v>168</v>
      </c>
      <c r="F800" s="43">
        <v>246.11371600627899</v>
      </c>
      <c r="V800"/>
    </row>
    <row r="801" spans="1:22" x14ac:dyDescent="0.2">
      <c r="A801" s="14" t="s">
        <v>72</v>
      </c>
      <c r="B801" s="14" t="s">
        <v>70</v>
      </c>
      <c r="C801" s="14" t="s">
        <v>49</v>
      </c>
      <c r="D801" t="s">
        <v>8</v>
      </c>
      <c r="E801" s="14" t="s">
        <v>168</v>
      </c>
      <c r="F801" s="43">
        <v>39.207210540771484</v>
      </c>
      <c r="V801"/>
    </row>
    <row r="802" spans="1:22" x14ac:dyDescent="0.2">
      <c r="A802" s="14" t="s">
        <v>72</v>
      </c>
      <c r="B802" s="14" t="s">
        <v>70</v>
      </c>
      <c r="C802" s="14" t="s">
        <v>141</v>
      </c>
      <c r="D802" t="s">
        <v>8</v>
      </c>
      <c r="E802" s="14" t="s">
        <v>168</v>
      </c>
      <c r="F802" s="43">
        <v>4.1600998491048813E-2</v>
      </c>
      <c r="V802"/>
    </row>
    <row r="803" spans="1:22" x14ac:dyDescent="0.2">
      <c r="A803" s="14" t="s">
        <v>70</v>
      </c>
      <c r="B803" s="14" t="s">
        <v>152</v>
      </c>
      <c r="C803" s="14" t="s">
        <v>153</v>
      </c>
      <c r="D803" t="s">
        <v>8</v>
      </c>
      <c r="E803" s="14" t="s">
        <v>168</v>
      </c>
      <c r="F803" s="43">
        <v>95.903099469840527</v>
      </c>
      <c r="V803"/>
    </row>
    <row r="804" spans="1:22" x14ac:dyDescent="0.2">
      <c r="A804" s="14" t="s">
        <v>70</v>
      </c>
      <c r="B804" s="14" t="s">
        <v>152</v>
      </c>
      <c r="C804" s="14" t="s">
        <v>49</v>
      </c>
      <c r="D804" t="s">
        <v>8</v>
      </c>
      <c r="E804" s="14" t="s">
        <v>168</v>
      </c>
      <c r="F804" s="43">
        <v>15.277868270874023</v>
      </c>
      <c r="V804"/>
    </row>
    <row r="805" spans="1:22" x14ac:dyDescent="0.2">
      <c r="A805" s="14" t="s">
        <v>70</v>
      </c>
      <c r="B805" s="14" t="s">
        <v>152</v>
      </c>
      <c r="C805" s="14" t="s">
        <v>141</v>
      </c>
      <c r="D805" t="s">
        <v>8</v>
      </c>
      <c r="E805" s="14" t="s">
        <v>168</v>
      </c>
      <c r="F805" s="43">
        <v>1.6210656613111496E-2</v>
      </c>
      <c r="V805"/>
    </row>
    <row r="806" spans="1:22" x14ac:dyDescent="0.2">
      <c r="A806" s="14" t="s">
        <v>71</v>
      </c>
      <c r="B806" s="14" t="s">
        <v>152</v>
      </c>
      <c r="C806" s="14" t="s">
        <v>153</v>
      </c>
      <c r="D806" t="s">
        <v>8</v>
      </c>
      <c r="E806" s="14" t="s">
        <v>168</v>
      </c>
      <c r="F806" s="43">
        <v>98.05300834774971</v>
      </c>
      <c r="V806"/>
    </row>
    <row r="807" spans="1:22" x14ac:dyDescent="0.2">
      <c r="A807" s="14" t="s">
        <v>71</v>
      </c>
      <c r="B807" s="14" t="s">
        <v>152</v>
      </c>
      <c r="C807" s="14" t="s">
        <v>49</v>
      </c>
      <c r="D807" t="s">
        <v>8</v>
      </c>
      <c r="E807" s="14" t="s">
        <v>168</v>
      </c>
      <c r="F807" s="43">
        <v>15.620360374450684</v>
      </c>
      <c r="V807"/>
    </row>
    <row r="808" spans="1:22" x14ac:dyDescent="0.2">
      <c r="A808" s="14" t="s">
        <v>71</v>
      </c>
      <c r="B808" s="14" t="s">
        <v>152</v>
      </c>
      <c r="C808" s="14" t="s">
        <v>141</v>
      </c>
      <c r="D808" t="s">
        <v>8</v>
      </c>
      <c r="E808" s="14" t="s">
        <v>168</v>
      </c>
      <c r="F808" s="43">
        <v>1.6574058681726456E-2</v>
      </c>
      <c r="V808"/>
    </row>
    <row r="809" spans="1:22" x14ac:dyDescent="0.2">
      <c r="A809" s="14" t="s">
        <v>72</v>
      </c>
      <c r="B809" s="14" t="s">
        <v>152</v>
      </c>
      <c r="C809" s="14" t="s">
        <v>153</v>
      </c>
      <c r="D809" t="s">
        <v>8</v>
      </c>
      <c r="E809" s="14" t="s">
        <v>168</v>
      </c>
      <c r="F809" s="43">
        <v>181.01939499378204</v>
      </c>
      <c r="V809"/>
    </row>
    <row r="810" spans="1:22" x14ac:dyDescent="0.2">
      <c r="A810" s="14" t="s">
        <v>72</v>
      </c>
      <c r="B810" s="14" t="s">
        <v>152</v>
      </c>
      <c r="C810" s="14" t="s">
        <v>49</v>
      </c>
      <c r="D810" t="s">
        <v>8</v>
      </c>
      <c r="E810" s="14" t="s">
        <v>168</v>
      </c>
      <c r="F810" s="43">
        <v>28.83734130859375</v>
      </c>
      <c r="V810"/>
    </row>
    <row r="811" spans="1:22" x14ac:dyDescent="0.2">
      <c r="A811" s="14" t="s">
        <v>72</v>
      </c>
      <c r="B811" s="14" t="s">
        <v>152</v>
      </c>
      <c r="C811" s="14" t="s">
        <v>141</v>
      </c>
      <c r="D811" t="s">
        <v>8</v>
      </c>
      <c r="E811" s="14" t="s">
        <v>168</v>
      </c>
      <c r="F811" s="43">
        <v>3.0598001554608345E-2</v>
      </c>
      <c r="V811"/>
    </row>
    <row r="812" spans="1:22" x14ac:dyDescent="0.2">
      <c r="A812" s="14" t="s">
        <v>70</v>
      </c>
      <c r="B812" s="14" t="s">
        <v>70</v>
      </c>
      <c r="C812" s="14" t="s">
        <v>153</v>
      </c>
      <c r="D812" t="s">
        <v>9</v>
      </c>
      <c r="E812" s="14" t="s">
        <v>85</v>
      </c>
      <c r="F812" s="43">
        <v>739.95499706268311</v>
      </c>
      <c r="V812"/>
    </row>
    <row r="813" spans="1:22" x14ac:dyDescent="0.2">
      <c r="A813" s="14" t="s">
        <v>70</v>
      </c>
      <c r="B813" s="14" t="s">
        <v>70</v>
      </c>
      <c r="C813" s="14" t="s">
        <v>49</v>
      </c>
      <c r="D813" t="s">
        <v>9</v>
      </c>
      <c r="E813" s="14" t="s">
        <v>85</v>
      </c>
      <c r="F813" s="43">
        <v>81.858955383300781</v>
      </c>
      <c r="V813"/>
    </row>
    <row r="814" spans="1:22" x14ac:dyDescent="0.2">
      <c r="A814" s="14" t="s">
        <v>70</v>
      </c>
      <c r="B814" s="14" t="s">
        <v>70</v>
      </c>
      <c r="C814" s="14" t="s">
        <v>141</v>
      </c>
      <c r="D814" t="s">
        <v>9</v>
      </c>
      <c r="E814" s="14" t="s">
        <v>85</v>
      </c>
      <c r="F814" s="43">
        <v>8.208020031452179E-2</v>
      </c>
      <c r="V814"/>
    </row>
    <row r="815" spans="1:22" x14ac:dyDescent="0.2">
      <c r="A815" s="14" t="s">
        <v>71</v>
      </c>
      <c r="B815" s="14" t="s">
        <v>70</v>
      </c>
      <c r="C815" s="14" t="s">
        <v>153</v>
      </c>
      <c r="D815" t="s">
        <v>9</v>
      </c>
      <c r="E815" s="14" t="s">
        <v>85</v>
      </c>
      <c r="F815" s="43">
        <v>739.9549925327301</v>
      </c>
      <c r="V815"/>
    </row>
    <row r="816" spans="1:22" x14ac:dyDescent="0.2">
      <c r="A816" s="14" t="s">
        <v>71</v>
      </c>
      <c r="B816" s="14" t="s">
        <v>70</v>
      </c>
      <c r="C816" s="14" t="s">
        <v>49</v>
      </c>
      <c r="D816" t="s">
        <v>9</v>
      </c>
      <c r="E816" s="14" t="s">
        <v>85</v>
      </c>
      <c r="F816" s="43">
        <v>81.858955383300781</v>
      </c>
      <c r="V816"/>
    </row>
    <row r="817" spans="1:22" x14ac:dyDescent="0.2">
      <c r="A817" s="14" t="s">
        <v>71</v>
      </c>
      <c r="B817" s="14" t="s">
        <v>70</v>
      </c>
      <c r="C817" s="14" t="s">
        <v>141</v>
      </c>
      <c r="D817" t="s">
        <v>9</v>
      </c>
      <c r="E817" s="14" t="s">
        <v>85</v>
      </c>
      <c r="F817" s="43">
        <v>8.208020031452179E-2</v>
      </c>
      <c r="V817"/>
    </row>
    <row r="818" spans="1:22" x14ac:dyDescent="0.2">
      <c r="A818" s="14" t="s">
        <v>72</v>
      </c>
      <c r="B818" s="14" t="s">
        <v>70</v>
      </c>
      <c r="C818" s="14" t="s">
        <v>153</v>
      </c>
      <c r="D818" t="s">
        <v>9</v>
      </c>
      <c r="E818" s="14" t="s">
        <v>85</v>
      </c>
      <c r="F818" s="43">
        <v>913.64701390266418</v>
      </c>
      <c r="V818"/>
    </row>
    <row r="819" spans="1:22" x14ac:dyDescent="0.2">
      <c r="A819" s="14" t="s">
        <v>72</v>
      </c>
      <c r="B819" s="14" t="s">
        <v>70</v>
      </c>
      <c r="C819" s="14" t="s">
        <v>49</v>
      </c>
      <c r="D819" t="s">
        <v>9</v>
      </c>
      <c r="E819" s="14" t="s">
        <v>85</v>
      </c>
      <c r="F819" s="43">
        <v>101.07396697998047</v>
      </c>
      <c r="V819"/>
    </row>
    <row r="820" spans="1:22" x14ac:dyDescent="0.2">
      <c r="A820" s="14" t="s">
        <v>72</v>
      </c>
      <c r="B820" s="14" t="s">
        <v>70</v>
      </c>
      <c r="C820" s="14" t="s">
        <v>141</v>
      </c>
      <c r="D820" t="s">
        <v>9</v>
      </c>
      <c r="E820" s="14" t="s">
        <v>85</v>
      </c>
      <c r="F820" s="43">
        <v>0.10134714841842651</v>
      </c>
      <c r="V820"/>
    </row>
    <row r="821" spans="1:22" x14ac:dyDescent="0.2">
      <c r="A821" s="14" t="s">
        <v>70</v>
      </c>
      <c r="B821" s="14" t="s">
        <v>152</v>
      </c>
      <c r="C821" s="14" t="s">
        <v>153</v>
      </c>
      <c r="D821" t="s">
        <v>9</v>
      </c>
      <c r="E821" s="14" t="s">
        <v>85</v>
      </c>
      <c r="F821" s="43">
        <v>739.95499706268311</v>
      </c>
      <c r="V821"/>
    </row>
    <row r="822" spans="1:22" x14ac:dyDescent="0.2">
      <c r="A822" s="14" t="s">
        <v>70</v>
      </c>
      <c r="B822" s="14" t="s">
        <v>152</v>
      </c>
      <c r="C822" s="14" t="s">
        <v>49</v>
      </c>
      <c r="D822" t="s">
        <v>9</v>
      </c>
      <c r="E822" s="14" t="s">
        <v>85</v>
      </c>
      <c r="F822" s="43">
        <v>81.858955383300781</v>
      </c>
      <c r="V822"/>
    </row>
    <row r="823" spans="1:22" x14ac:dyDescent="0.2">
      <c r="A823" s="14" t="s">
        <v>70</v>
      </c>
      <c r="B823" s="14" t="s">
        <v>152</v>
      </c>
      <c r="C823" s="14" t="s">
        <v>141</v>
      </c>
      <c r="D823" t="s">
        <v>9</v>
      </c>
      <c r="E823" s="14" t="s">
        <v>85</v>
      </c>
      <c r="F823" s="43">
        <v>8.208020031452179E-2</v>
      </c>
      <c r="V823"/>
    </row>
    <row r="824" spans="1:22" x14ac:dyDescent="0.2">
      <c r="A824" s="14" t="s">
        <v>71</v>
      </c>
      <c r="B824" s="14" t="s">
        <v>152</v>
      </c>
      <c r="C824" s="14" t="s">
        <v>153</v>
      </c>
      <c r="D824" t="s">
        <v>9</v>
      </c>
      <c r="E824" s="14" t="s">
        <v>85</v>
      </c>
      <c r="F824" s="43">
        <v>739.9549925327301</v>
      </c>
      <c r="V824"/>
    </row>
    <row r="825" spans="1:22" x14ac:dyDescent="0.2">
      <c r="A825" s="14" t="s">
        <v>71</v>
      </c>
      <c r="B825" s="14" t="s">
        <v>152</v>
      </c>
      <c r="C825" s="14" t="s">
        <v>49</v>
      </c>
      <c r="D825" t="s">
        <v>9</v>
      </c>
      <c r="E825" s="14" t="s">
        <v>85</v>
      </c>
      <c r="F825" s="43">
        <v>81.858955383300781</v>
      </c>
      <c r="V825"/>
    </row>
    <row r="826" spans="1:22" x14ac:dyDescent="0.2">
      <c r="A826" s="14" t="s">
        <v>71</v>
      </c>
      <c r="B826" s="14" t="s">
        <v>152</v>
      </c>
      <c r="C826" s="14" t="s">
        <v>141</v>
      </c>
      <c r="D826" t="s">
        <v>9</v>
      </c>
      <c r="E826" s="14" t="s">
        <v>85</v>
      </c>
      <c r="F826" s="43">
        <v>8.208020031452179E-2</v>
      </c>
      <c r="V826"/>
    </row>
    <row r="827" spans="1:22" x14ac:dyDescent="0.2">
      <c r="A827" s="14" t="s">
        <v>72</v>
      </c>
      <c r="B827" s="14" t="s">
        <v>152</v>
      </c>
      <c r="C827" s="14" t="s">
        <v>153</v>
      </c>
      <c r="D827" t="s">
        <v>9</v>
      </c>
      <c r="E827" s="14" t="s">
        <v>85</v>
      </c>
      <c r="F827" s="43">
        <v>913.64701390266418</v>
      </c>
      <c r="V827"/>
    </row>
    <row r="828" spans="1:22" x14ac:dyDescent="0.2">
      <c r="A828" s="14" t="s">
        <v>72</v>
      </c>
      <c r="B828" s="14" t="s">
        <v>152</v>
      </c>
      <c r="C828" s="14" t="s">
        <v>49</v>
      </c>
      <c r="D828" t="s">
        <v>9</v>
      </c>
      <c r="E828" s="14" t="s">
        <v>85</v>
      </c>
      <c r="F828" s="43">
        <v>101.07396697998047</v>
      </c>
      <c r="V828"/>
    </row>
    <row r="829" spans="1:22" x14ac:dyDescent="0.2">
      <c r="A829" s="14" t="s">
        <v>72</v>
      </c>
      <c r="B829" s="14" t="s">
        <v>152</v>
      </c>
      <c r="C829" s="14" t="s">
        <v>141</v>
      </c>
      <c r="D829" t="s">
        <v>9</v>
      </c>
      <c r="E829" s="14" t="s">
        <v>85</v>
      </c>
      <c r="F829" s="43">
        <v>0.10134714841842651</v>
      </c>
      <c r="V829"/>
    </row>
    <row r="830" spans="1:22" x14ac:dyDescent="0.2">
      <c r="A830" s="14" t="s">
        <v>70</v>
      </c>
      <c r="B830" s="14" t="s">
        <v>70</v>
      </c>
      <c r="C830" s="14" t="s">
        <v>153</v>
      </c>
      <c r="D830" t="s">
        <v>9</v>
      </c>
      <c r="E830" s="14" t="s">
        <v>156</v>
      </c>
      <c r="F830" s="43">
        <v>558.48800039291382</v>
      </c>
      <c r="V830"/>
    </row>
    <row r="831" spans="1:22" x14ac:dyDescent="0.2">
      <c r="A831" s="14" t="s">
        <v>70</v>
      </c>
      <c r="B831" s="14" t="s">
        <v>70</v>
      </c>
      <c r="C831" s="14" t="s">
        <v>49</v>
      </c>
      <c r="D831" t="s">
        <v>9</v>
      </c>
      <c r="E831" s="14" t="s">
        <v>156</v>
      </c>
      <c r="F831" s="43">
        <v>61.783817291259766</v>
      </c>
      <c r="V831"/>
    </row>
    <row r="832" spans="1:22" x14ac:dyDescent="0.2">
      <c r="A832" s="14" t="s">
        <v>70</v>
      </c>
      <c r="B832" s="14" t="s">
        <v>70</v>
      </c>
      <c r="C832" s="14" t="s">
        <v>141</v>
      </c>
      <c r="D832" t="s">
        <v>9</v>
      </c>
      <c r="E832" s="14" t="s">
        <v>156</v>
      </c>
      <c r="F832" s="43">
        <v>6.1950802803039551E-2</v>
      </c>
      <c r="V832"/>
    </row>
    <row r="833" spans="1:22" x14ac:dyDescent="0.2">
      <c r="A833" s="14" t="s">
        <v>71</v>
      </c>
      <c r="B833" s="14" t="s">
        <v>70</v>
      </c>
      <c r="C833" s="14" t="s">
        <v>153</v>
      </c>
      <c r="D833" t="s">
        <v>9</v>
      </c>
      <c r="E833" s="14" t="s">
        <v>156</v>
      </c>
      <c r="F833" s="43">
        <v>558.48800563812256</v>
      </c>
      <c r="V833"/>
    </row>
    <row r="834" spans="1:22" x14ac:dyDescent="0.2">
      <c r="A834" s="14" t="s">
        <v>71</v>
      </c>
      <c r="B834" s="14" t="s">
        <v>70</v>
      </c>
      <c r="C834" s="14" t="s">
        <v>49</v>
      </c>
      <c r="D834" t="s">
        <v>9</v>
      </c>
      <c r="E834" s="14" t="s">
        <v>156</v>
      </c>
      <c r="F834" s="43">
        <v>61.783817291259766</v>
      </c>
      <c r="V834"/>
    </row>
    <row r="835" spans="1:22" x14ac:dyDescent="0.2">
      <c r="A835" s="14" t="s">
        <v>71</v>
      </c>
      <c r="B835" s="14" t="s">
        <v>70</v>
      </c>
      <c r="C835" s="14" t="s">
        <v>141</v>
      </c>
      <c r="D835" t="s">
        <v>9</v>
      </c>
      <c r="E835" s="14" t="s">
        <v>156</v>
      </c>
      <c r="F835" s="43">
        <v>6.1950802803039551E-2</v>
      </c>
      <c r="V835"/>
    </row>
    <row r="836" spans="1:22" x14ac:dyDescent="0.2">
      <c r="A836" s="14" t="s">
        <v>72</v>
      </c>
      <c r="B836" s="14" t="s">
        <v>70</v>
      </c>
      <c r="C836" s="14" t="s">
        <v>153</v>
      </c>
      <c r="D836" t="s">
        <v>9</v>
      </c>
      <c r="E836" s="14" t="s">
        <v>156</v>
      </c>
      <c r="F836" s="43">
        <v>773.32198715209961</v>
      </c>
      <c r="V836"/>
    </row>
    <row r="837" spans="1:22" x14ac:dyDescent="0.2">
      <c r="A837" s="14" t="s">
        <v>72</v>
      </c>
      <c r="B837" s="14" t="s">
        <v>70</v>
      </c>
      <c r="C837" s="14" t="s">
        <v>49</v>
      </c>
      <c r="D837" t="s">
        <v>9</v>
      </c>
      <c r="E837" s="14" t="s">
        <v>156</v>
      </c>
      <c r="F837" s="43">
        <v>85.550239562988281</v>
      </c>
      <c r="V837"/>
    </row>
    <row r="838" spans="1:22" x14ac:dyDescent="0.2">
      <c r="A838" s="14" t="s">
        <v>72</v>
      </c>
      <c r="B838" s="14" t="s">
        <v>70</v>
      </c>
      <c r="C838" s="14" t="s">
        <v>141</v>
      </c>
      <c r="D838" t="s">
        <v>9</v>
      </c>
      <c r="E838" s="14" t="s">
        <v>156</v>
      </c>
      <c r="F838" s="43">
        <v>8.5781462490558624E-2</v>
      </c>
      <c r="V838"/>
    </row>
    <row r="839" spans="1:22" x14ac:dyDescent="0.2">
      <c r="A839" s="14" t="s">
        <v>70</v>
      </c>
      <c r="B839" s="14" t="s">
        <v>152</v>
      </c>
      <c r="C839" s="14" t="s">
        <v>153</v>
      </c>
      <c r="D839" t="s">
        <v>9</v>
      </c>
      <c r="E839" s="14" t="s">
        <v>156</v>
      </c>
      <c r="F839" s="43">
        <v>558.48800039291382</v>
      </c>
      <c r="V839"/>
    </row>
    <row r="840" spans="1:22" x14ac:dyDescent="0.2">
      <c r="A840" s="14" t="s">
        <v>70</v>
      </c>
      <c r="B840" s="14" t="s">
        <v>152</v>
      </c>
      <c r="C840" s="14" t="s">
        <v>49</v>
      </c>
      <c r="D840" t="s">
        <v>9</v>
      </c>
      <c r="E840" s="14" t="s">
        <v>156</v>
      </c>
      <c r="F840" s="43">
        <v>61.783817291259766</v>
      </c>
      <c r="V840"/>
    </row>
    <row r="841" spans="1:22" x14ac:dyDescent="0.2">
      <c r="A841" s="14" t="s">
        <v>70</v>
      </c>
      <c r="B841" s="14" t="s">
        <v>152</v>
      </c>
      <c r="C841" s="14" t="s">
        <v>141</v>
      </c>
      <c r="D841" t="s">
        <v>9</v>
      </c>
      <c r="E841" s="14" t="s">
        <v>156</v>
      </c>
      <c r="F841" s="43">
        <v>6.1950802803039551E-2</v>
      </c>
      <c r="V841"/>
    </row>
    <row r="842" spans="1:22" x14ac:dyDescent="0.2">
      <c r="A842" s="14" t="s">
        <v>71</v>
      </c>
      <c r="B842" s="14" t="s">
        <v>152</v>
      </c>
      <c r="C842" s="14" t="s">
        <v>153</v>
      </c>
      <c r="D842" t="s">
        <v>9</v>
      </c>
      <c r="E842" s="14" t="s">
        <v>156</v>
      </c>
      <c r="F842" s="43">
        <v>558.48800563812256</v>
      </c>
      <c r="V842"/>
    </row>
    <row r="843" spans="1:22" x14ac:dyDescent="0.2">
      <c r="A843" s="14" t="s">
        <v>71</v>
      </c>
      <c r="B843" s="14" t="s">
        <v>152</v>
      </c>
      <c r="C843" s="14" t="s">
        <v>49</v>
      </c>
      <c r="D843" t="s">
        <v>9</v>
      </c>
      <c r="E843" s="14" t="s">
        <v>156</v>
      </c>
      <c r="F843" s="43">
        <v>61.783817291259766</v>
      </c>
      <c r="V843"/>
    </row>
    <row r="844" spans="1:22" x14ac:dyDescent="0.2">
      <c r="A844" s="14" t="s">
        <v>71</v>
      </c>
      <c r="B844" s="14" t="s">
        <v>152</v>
      </c>
      <c r="C844" s="14" t="s">
        <v>141</v>
      </c>
      <c r="D844" t="s">
        <v>9</v>
      </c>
      <c r="E844" s="14" t="s">
        <v>156</v>
      </c>
      <c r="F844" s="43">
        <v>6.1950802803039551E-2</v>
      </c>
      <c r="V844"/>
    </row>
    <row r="845" spans="1:22" x14ac:dyDescent="0.2">
      <c r="A845" s="14" t="s">
        <v>72</v>
      </c>
      <c r="B845" s="14" t="s">
        <v>152</v>
      </c>
      <c r="C845" s="14" t="s">
        <v>153</v>
      </c>
      <c r="D845" t="s">
        <v>9</v>
      </c>
      <c r="E845" s="14" t="s">
        <v>156</v>
      </c>
      <c r="F845" s="43">
        <v>773.32198715209961</v>
      </c>
      <c r="V845"/>
    </row>
    <row r="846" spans="1:22" x14ac:dyDescent="0.2">
      <c r="A846" s="14" t="s">
        <v>72</v>
      </c>
      <c r="B846" s="14" t="s">
        <v>152</v>
      </c>
      <c r="C846" s="14" t="s">
        <v>49</v>
      </c>
      <c r="D846" t="s">
        <v>9</v>
      </c>
      <c r="E846" s="14" t="s">
        <v>156</v>
      </c>
      <c r="F846" s="43">
        <v>85.550239562988281</v>
      </c>
      <c r="V846"/>
    </row>
    <row r="847" spans="1:22" x14ac:dyDescent="0.2">
      <c r="A847" s="14" t="s">
        <v>72</v>
      </c>
      <c r="B847" s="14" t="s">
        <v>152</v>
      </c>
      <c r="C847" s="14" t="s">
        <v>141</v>
      </c>
      <c r="D847" t="s">
        <v>9</v>
      </c>
      <c r="E847" s="14" t="s">
        <v>156</v>
      </c>
      <c r="F847" s="43">
        <v>8.5781462490558624E-2</v>
      </c>
      <c r="V847"/>
    </row>
    <row r="848" spans="1:22" x14ac:dyDescent="0.2">
      <c r="A848" s="14" t="s">
        <v>70</v>
      </c>
      <c r="B848" s="14" t="s">
        <v>70</v>
      </c>
      <c r="C848" s="14" t="s">
        <v>153</v>
      </c>
      <c r="D848" t="s">
        <v>9</v>
      </c>
      <c r="E848" s="14" t="s">
        <v>80</v>
      </c>
      <c r="F848" s="43">
        <v>1298.443000793457</v>
      </c>
      <c r="V848"/>
    </row>
    <row r="849" spans="1:22" x14ac:dyDescent="0.2">
      <c r="A849" s="14" t="s">
        <v>70</v>
      </c>
      <c r="B849" s="14" t="s">
        <v>70</v>
      </c>
      <c r="C849" s="14" t="s">
        <v>49</v>
      </c>
      <c r="D849" t="s">
        <v>9</v>
      </c>
      <c r="E849" s="14" t="s">
        <v>80</v>
      </c>
      <c r="F849" s="43">
        <v>143.64277648925781</v>
      </c>
      <c r="V849"/>
    </row>
    <row r="850" spans="1:22" x14ac:dyDescent="0.2">
      <c r="A850" s="14" t="s">
        <v>70</v>
      </c>
      <c r="B850" s="14" t="s">
        <v>70</v>
      </c>
      <c r="C850" s="14" t="s">
        <v>141</v>
      </c>
      <c r="D850" t="s">
        <v>9</v>
      </c>
      <c r="E850" s="14" t="s">
        <v>80</v>
      </c>
      <c r="F850" s="43">
        <v>0.14403100311756134</v>
      </c>
      <c r="V850"/>
    </row>
    <row r="851" spans="1:22" x14ac:dyDescent="0.2">
      <c r="A851" s="14" t="s">
        <v>71</v>
      </c>
      <c r="B851" s="14" t="s">
        <v>70</v>
      </c>
      <c r="C851" s="14" t="s">
        <v>153</v>
      </c>
      <c r="D851" t="s">
        <v>9</v>
      </c>
      <c r="E851" s="14" t="s">
        <v>80</v>
      </c>
      <c r="F851" s="43">
        <v>1298.4429969787598</v>
      </c>
      <c r="V851"/>
    </row>
    <row r="852" spans="1:22" x14ac:dyDescent="0.2">
      <c r="A852" s="14" t="s">
        <v>71</v>
      </c>
      <c r="B852" s="14" t="s">
        <v>70</v>
      </c>
      <c r="C852" s="14" t="s">
        <v>49</v>
      </c>
      <c r="D852" t="s">
        <v>9</v>
      </c>
      <c r="E852" s="14" t="s">
        <v>80</v>
      </c>
      <c r="F852" s="43">
        <v>143.64277648925781</v>
      </c>
      <c r="V852"/>
    </row>
    <row r="853" spans="1:22" x14ac:dyDescent="0.2">
      <c r="A853" s="14" t="s">
        <v>71</v>
      </c>
      <c r="B853" s="14" t="s">
        <v>70</v>
      </c>
      <c r="C853" s="14" t="s">
        <v>141</v>
      </c>
      <c r="D853" t="s">
        <v>9</v>
      </c>
      <c r="E853" s="14" t="s">
        <v>80</v>
      </c>
      <c r="F853" s="43">
        <v>0.14403100311756134</v>
      </c>
      <c r="V853"/>
    </row>
    <row r="854" spans="1:22" x14ac:dyDescent="0.2">
      <c r="A854" s="14" t="s">
        <v>72</v>
      </c>
      <c r="B854" s="14" t="s">
        <v>70</v>
      </c>
      <c r="C854" s="14" t="s">
        <v>153</v>
      </c>
      <c r="D854" t="s">
        <v>9</v>
      </c>
      <c r="E854" s="14" t="s">
        <v>80</v>
      </c>
      <c r="F854" s="43">
        <v>1686.9690074920654</v>
      </c>
      <c r="V854"/>
    </row>
    <row r="855" spans="1:22" x14ac:dyDescent="0.2">
      <c r="A855" s="14" t="s">
        <v>72</v>
      </c>
      <c r="B855" s="14" t="s">
        <v>70</v>
      </c>
      <c r="C855" s="14" t="s">
        <v>49</v>
      </c>
      <c r="D855" t="s">
        <v>9</v>
      </c>
      <c r="E855" s="14" t="s">
        <v>80</v>
      </c>
      <c r="F855" s="43">
        <v>186.62420654296875</v>
      </c>
      <c r="V855"/>
    </row>
    <row r="856" spans="1:22" x14ac:dyDescent="0.2">
      <c r="A856" s="14" t="s">
        <v>72</v>
      </c>
      <c r="B856" s="14" t="s">
        <v>70</v>
      </c>
      <c r="C856" s="14" t="s">
        <v>141</v>
      </c>
      <c r="D856" t="s">
        <v>9</v>
      </c>
      <c r="E856" s="14" t="s">
        <v>80</v>
      </c>
      <c r="F856" s="43">
        <v>0.18712860345840454</v>
      </c>
      <c r="V856"/>
    </row>
    <row r="857" spans="1:22" x14ac:dyDescent="0.2">
      <c r="A857" s="14" t="s">
        <v>70</v>
      </c>
      <c r="B857" s="14" t="s">
        <v>152</v>
      </c>
      <c r="C857" s="14" t="s">
        <v>153</v>
      </c>
      <c r="D857" t="s">
        <v>9</v>
      </c>
      <c r="E857" s="14" t="s">
        <v>80</v>
      </c>
      <c r="F857" s="43">
        <v>1298.443000793457</v>
      </c>
      <c r="V857"/>
    </row>
    <row r="858" spans="1:22" x14ac:dyDescent="0.2">
      <c r="A858" s="14" t="s">
        <v>70</v>
      </c>
      <c r="B858" s="14" t="s">
        <v>152</v>
      </c>
      <c r="C858" s="14" t="s">
        <v>49</v>
      </c>
      <c r="D858" t="s">
        <v>9</v>
      </c>
      <c r="E858" s="14" t="s">
        <v>80</v>
      </c>
      <c r="F858" s="43">
        <v>143.64277648925781</v>
      </c>
      <c r="V858"/>
    </row>
    <row r="859" spans="1:22" x14ac:dyDescent="0.2">
      <c r="A859" s="14" t="s">
        <v>70</v>
      </c>
      <c r="B859" s="14" t="s">
        <v>152</v>
      </c>
      <c r="C859" s="14" t="s">
        <v>141</v>
      </c>
      <c r="D859" t="s">
        <v>9</v>
      </c>
      <c r="E859" s="14" t="s">
        <v>80</v>
      </c>
      <c r="F859" s="43">
        <v>0.14403100311756134</v>
      </c>
      <c r="V859"/>
    </row>
    <row r="860" spans="1:22" x14ac:dyDescent="0.2">
      <c r="A860" s="14" t="s">
        <v>71</v>
      </c>
      <c r="B860" s="14" t="s">
        <v>152</v>
      </c>
      <c r="C860" s="14" t="s">
        <v>153</v>
      </c>
      <c r="D860" t="s">
        <v>9</v>
      </c>
      <c r="E860" s="14" t="s">
        <v>80</v>
      </c>
      <c r="F860" s="43">
        <v>1298.4429969787598</v>
      </c>
      <c r="V860"/>
    </row>
    <row r="861" spans="1:22" x14ac:dyDescent="0.2">
      <c r="A861" s="14" t="s">
        <v>71</v>
      </c>
      <c r="B861" s="14" t="s">
        <v>152</v>
      </c>
      <c r="C861" s="14" t="s">
        <v>49</v>
      </c>
      <c r="D861" t="s">
        <v>9</v>
      </c>
      <c r="E861" s="14" t="s">
        <v>80</v>
      </c>
      <c r="F861" s="43">
        <v>143.64277648925781</v>
      </c>
      <c r="V861"/>
    </row>
    <row r="862" spans="1:22" x14ac:dyDescent="0.2">
      <c r="A862" s="14" t="s">
        <v>71</v>
      </c>
      <c r="B862" s="14" t="s">
        <v>152</v>
      </c>
      <c r="C862" s="14" t="s">
        <v>141</v>
      </c>
      <c r="D862" t="s">
        <v>9</v>
      </c>
      <c r="E862" s="14" t="s">
        <v>80</v>
      </c>
      <c r="F862" s="43">
        <v>0.14403100311756134</v>
      </c>
      <c r="V862"/>
    </row>
    <row r="863" spans="1:22" x14ac:dyDescent="0.2">
      <c r="A863" s="14" t="s">
        <v>72</v>
      </c>
      <c r="B863" s="14" t="s">
        <v>152</v>
      </c>
      <c r="C863" s="14" t="s">
        <v>153</v>
      </c>
      <c r="D863" t="s">
        <v>9</v>
      </c>
      <c r="E863" s="14" t="s">
        <v>80</v>
      </c>
      <c r="F863" s="43">
        <v>1686.9690074920654</v>
      </c>
      <c r="V863"/>
    </row>
    <row r="864" spans="1:22" x14ac:dyDescent="0.2">
      <c r="A864" s="14" t="s">
        <v>72</v>
      </c>
      <c r="B864" s="14" t="s">
        <v>152</v>
      </c>
      <c r="C864" s="14" t="s">
        <v>49</v>
      </c>
      <c r="D864" t="s">
        <v>9</v>
      </c>
      <c r="E864" s="14" t="s">
        <v>80</v>
      </c>
      <c r="F864" s="43">
        <v>186.62420654296875</v>
      </c>
      <c r="V864"/>
    </row>
    <row r="865" spans="1:22" x14ac:dyDescent="0.2">
      <c r="A865" s="14" t="s">
        <v>72</v>
      </c>
      <c r="B865" s="14" t="s">
        <v>152</v>
      </c>
      <c r="C865" s="14" t="s">
        <v>141</v>
      </c>
      <c r="D865" t="s">
        <v>9</v>
      </c>
      <c r="E865" s="14" t="s">
        <v>80</v>
      </c>
      <c r="F865" s="43">
        <v>0.18712860345840454</v>
      </c>
      <c r="V865"/>
    </row>
    <row r="866" spans="1:22" x14ac:dyDescent="0.2">
      <c r="A866" s="14" t="s">
        <v>70</v>
      </c>
      <c r="B866" s="14" t="s">
        <v>70</v>
      </c>
      <c r="C866" s="14" t="s">
        <v>153</v>
      </c>
      <c r="D866" t="s">
        <v>9</v>
      </c>
      <c r="E866" s="14" t="s">
        <v>157</v>
      </c>
      <c r="F866" s="43">
        <v>586.58478300000002</v>
      </c>
      <c r="V866"/>
    </row>
    <row r="867" spans="1:22" x14ac:dyDescent="0.2">
      <c r="A867" s="14" t="s">
        <v>70</v>
      </c>
      <c r="B867" s="14" t="s">
        <v>70</v>
      </c>
      <c r="C867" s="14" t="s">
        <v>49</v>
      </c>
      <c r="D867" t="s">
        <v>9</v>
      </c>
      <c r="E867" s="14" t="s">
        <v>157</v>
      </c>
      <c r="F867" s="43">
        <v>64.892074584960938</v>
      </c>
      <c r="V867"/>
    </row>
    <row r="868" spans="1:22" x14ac:dyDescent="0.2">
      <c r="A868" s="14" t="s">
        <v>70</v>
      </c>
      <c r="B868" s="14" t="s">
        <v>70</v>
      </c>
      <c r="C868" s="14" t="s">
        <v>141</v>
      </c>
      <c r="D868" t="s">
        <v>9</v>
      </c>
      <c r="E868" s="14" t="s">
        <v>157</v>
      </c>
      <c r="F868" s="43">
        <v>6.5067462623119354E-2</v>
      </c>
      <c r="V868"/>
    </row>
    <row r="869" spans="1:22" x14ac:dyDescent="0.2">
      <c r="A869" s="14" t="s">
        <v>71</v>
      </c>
      <c r="B869" s="14" t="s">
        <v>70</v>
      </c>
      <c r="C869" s="14" t="s">
        <v>153</v>
      </c>
      <c r="D869" t="s">
        <v>9</v>
      </c>
      <c r="E869" s="14" t="s">
        <v>157</v>
      </c>
      <c r="F869" s="43">
        <v>586.58478300000013</v>
      </c>
      <c r="V869"/>
    </row>
    <row r="870" spans="1:22" x14ac:dyDescent="0.2">
      <c r="A870" s="14" t="s">
        <v>71</v>
      </c>
      <c r="B870" s="14" t="s">
        <v>70</v>
      </c>
      <c r="C870" s="14" t="s">
        <v>49</v>
      </c>
      <c r="D870" t="s">
        <v>9</v>
      </c>
      <c r="E870" s="14" t="s">
        <v>157</v>
      </c>
      <c r="F870" s="43">
        <v>64.892074584960938</v>
      </c>
      <c r="V870"/>
    </row>
    <row r="871" spans="1:22" x14ac:dyDescent="0.2">
      <c r="A871" s="14" t="s">
        <v>71</v>
      </c>
      <c r="B871" s="14" t="s">
        <v>70</v>
      </c>
      <c r="C871" s="14" t="s">
        <v>141</v>
      </c>
      <c r="D871" t="s">
        <v>9</v>
      </c>
      <c r="E871" s="14" t="s">
        <v>157</v>
      </c>
      <c r="F871" s="43">
        <v>6.5067462623119354E-2</v>
      </c>
      <c r="V871"/>
    </row>
    <row r="872" spans="1:22" x14ac:dyDescent="0.2">
      <c r="A872" s="14" t="s">
        <v>72</v>
      </c>
      <c r="B872" s="14" t="s">
        <v>70</v>
      </c>
      <c r="C872" s="14" t="s">
        <v>153</v>
      </c>
      <c r="D872" t="s">
        <v>9</v>
      </c>
      <c r="E872" s="14" t="s">
        <v>157</v>
      </c>
      <c r="F872" s="43">
        <v>586.5847829999999</v>
      </c>
      <c r="V872"/>
    </row>
    <row r="873" spans="1:22" x14ac:dyDescent="0.2">
      <c r="A873" s="14" t="s">
        <v>72</v>
      </c>
      <c r="B873" s="14" t="s">
        <v>70</v>
      </c>
      <c r="C873" s="14" t="s">
        <v>49</v>
      </c>
      <c r="D873" t="s">
        <v>9</v>
      </c>
      <c r="E873" s="14" t="s">
        <v>157</v>
      </c>
      <c r="F873" s="43">
        <v>64.892074584960938</v>
      </c>
      <c r="V873"/>
    </row>
    <row r="874" spans="1:22" x14ac:dyDescent="0.2">
      <c r="A874" s="14" t="s">
        <v>72</v>
      </c>
      <c r="B874" s="14" t="s">
        <v>70</v>
      </c>
      <c r="C874" s="14" t="s">
        <v>141</v>
      </c>
      <c r="D874" t="s">
        <v>9</v>
      </c>
      <c r="E874" s="14" t="s">
        <v>157</v>
      </c>
      <c r="F874" s="43">
        <v>6.5067462623119354E-2</v>
      </c>
      <c r="V874"/>
    </row>
    <row r="875" spans="1:22" x14ac:dyDescent="0.2">
      <c r="A875" s="14" t="s">
        <v>70</v>
      </c>
      <c r="B875" s="14" t="s">
        <v>152</v>
      </c>
      <c r="C875" s="14" t="s">
        <v>153</v>
      </c>
      <c r="D875" t="s">
        <v>9</v>
      </c>
      <c r="E875" s="14" t="s">
        <v>157</v>
      </c>
      <c r="F875" s="43">
        <v>586.58478300000002</v>
      </c>
      <c r="V875"/>
    </row>
    <row r="876" spans="1:22" x14ac:dyDescent="0.2">
      <c r="A876" s="14" t="s">
        <v>70</v>
      </c>
      <c r="B876" s="14" t="s">
        <v>152</v>
      </c>
      <c r="C876" s="14" t="s">
        <v>49</v>
      </c>
      <c r="D876" t="s">
        <v>9</v>
      </c>
      <c r="E876" s="14" t="s">
        <v>157</v>
      </c>
      <c r="F876" s="43">
        <v>64.892074584960938</v>
      </c>
      <c r="V876"/>
    </row>
    <row r="877" spans="1:22" x14ac:dyDescent="0.2">
      <c r="A877" s="14" t="s">
        <v>70</v>
      </c>
      <c r="B877" s="14" t="s">
        <v>152</v>
      </c>
      <c r="C877" s="14" t="s">
        <v>141</v>
      </c>
      <c r="D877" t="s">
        <v>9</v>
      </c>
      <c r="E877" s="14" t="s">
        <v>157</v>
      </c>
      <c r="F877" s="43">
        <v>6.5067462623119354E-2</v>
      </c>
      <c r="V877"/>
    </row>
    <row r="878" spans="1:22" x14ac:dyDescent="0.2">
      <c r="A878" s="14" t="s">
        <v>71</v>
      </c>
      <c r="B878" s="14" t="s">
        <v>152</v>
      </c>
      <c r="C878" s="14" t="s">
        <v>153</v>
      </c>
      <c r="D878" t="s">
        <v>9</v>
      </c>
      <c r="E878" s="14" t="s">
        <v>157</v>
      </c>
      <c r="F878" s="43">
        <v>586.58478300000013</v>
      </c>
      <c r="V878"/>
    </row>
    <row r="879" spans="1:22" x14ac:dyDescent="0.2">
      <c r="A879" s="14" t="s">
        <v>71</v>
      </c>
      <c r="B879" s="14" t="s">
        <v>152</v>
      </c>
      <c r="C879" s="14" t="s">
        <v>49</v>
      </c>
      <c r="D879" t="s">
        <v>9</v>
      </c>
      <c r="E879" s="14" t="s">
        <v>157</v>
      </c>
      <c r="F879" s="43">
        <v>64.892074584960938</v>
      </c>
      <c r="V879"/>
    </row>
    <row r="880" spans="1:22" x14ac:dyDescent="0.2">
      <c r="A880" s="14" t="s">
        <v>71</v>
      </c>
      <c r="B880" s="14" t="s">
        <v>152</v>
      </c>
      <c r="C880" s="14" t="s">
        <v>141</v>
      </c>
      <c r="D880" t="s">
        <v>9</v>
      </c>
      <c r="E880" s="14" t="s">
        <v>157</v>
      </c>
      <c r="F880" s="43">
        <v>6.5067462623119354E-2</v>
      </c>
      <c r="V880"/>
    </row>
    <row r="881" spans="1:22" x14ac:dyDescent="0.2">
      <c r="A881" s="14" t="s">
        <v>72</v>
      </c>
      <c r="B881" s="14" t="s">
        <v>152</v>
      </c>
      <c r="C881" s="14" t="s">
        <v>153</v>
      </c>
      <c r="D881" t="s">
        <v>9</v>
      </c>
      <c r="E881" s="14" t="s">
        <v>157</v>
      </c>
      <c r="F881" s="43">
        <v>586.58478300000013</v>
      </c>
      <c r="V881"/>
    </row>
    <row r="882" spans="1:22" x14ac:dyDescent="0.2">
      <c r="A882" s="14" t="s">
        <v>72</v>
      </c>
      <c r="B882" s="14" t="s">
        <v>152</v>
      </c>
      <c r="C882" s="14" t="s">
        <v>49</v>
      </c>
      <c r="D882" t="s">
        <v>9</v>
      </c>
      <c r="E882" s="14" t="s">
        <v>157</v>
      </c>
      <c r="F882" s="43">
        <v>64.892074584960938</v>
      </c>
      <c r="V882"/>
    </row>
    <row r="883" spans="1:22" x14ac:dyDescent="0.2">
      <c r="A883" s="14" t="s">
        <v>72</v>
      </c>
      <c r="B883" s="14" t="s">
        <v>152</v>
      </c>
      <c r="C883" s="14" t="s">
        <v>141</v>
      </c>
      <c r="D883" t="s">
        <v>9</v>
      </c>
      <c r="E883" s="14" t="s">
        <v>157</v>
      </c>
      <c r="F883" s="43">
        <v>6.5067462623119354E-2</v>
      </c>
      <c r="V883"/>
    </row>
    <row r="884" spans="1:22" x14ac:dyDescent="0.2">
      <c r="A884" s="14" t="s">
        <v>70</v>
      </c>
      <c r="B884" s="14" t="s">
        <v>70</v>
      </c>
      <c r="C884" s="14" t="s">
        <v>153</v>
      </c>
      <c r="D884" t="s">
        <v>9</v>
      </c>
      <c r="E884" s="14" t="s">
        <v>158</v>
      </c>
      <c r="F884" s="44">
        <v>12.679855499999999</v>
      </c>
      <c r="V884"/>
    </row>
    <row r="885" spans="1:22" x14ac:dyDescent="0.2">
      <c r="A885" s="14" t="s">
        <v>70</v>
      </c>
      <c r="B885" s="14" t="s">
        <v>70</v>
      </c>
      <c r="C885" s="14" t="s">
        <v>49</v>
      </c>
      <c r="D885" t="s">
        <v>9</v>
      </c>
      <c r="E885" s="14" t="s">
        <v>158</v>
      </c>
      <c r="F885" s="43">
        <v>1.4027335643768311</v>
      </c>
      <c r="V885"/>
    </row>
    <row r="886" spans="1:22" x14ac:dyDescent="0.2">
      <c r="A886" s="14" t="s">
        <v>70</v>
      </c>
      <c r="B886" s="14" t="s">
        <v>70</v>
      </c>
      <c r="C886" s="14" t="s">
        <v>141</v>
      </c>
      <c r="D886" t="s">
        <v>9</v>
      </c>
      <c r="E886" s="14" t="s">
        <v>158</v>
      </c>
      <c r="F886" s="43">
        <v>1.406524796038866E-3</v>
      </c>
      <c r="V886"/>
    </row>
    <row r="887" spans="1:22" x14ac:dyDescent="0.2">
      <c r="A887" s="14" t="s">
        <v>71</v>
      </c>
      <c r="B887" s="14" t="s">
        <v>70</v>
      </c>
      <c r="C887" s="14" t="s">
        <v>153</v>
      </c>
      <c r="D887" t="s">
        <v>9</v>
      </c>
      <c r="E887" s="14" t="s">
        <v>158</v>
      </c>
      <c r="F887" s="44">
        <v>12.6798555</v>
      </c>
      <c r="V887"/>
    </row>
    <row r="888" spans="1:22" x14ac:dyDescent="0.2">
      <c r="A888" s="14" t="s">
        <v>71</v>
      </c>
      <c r="B888" s="14" t="s">
        <v>70</v>
      </c>
      <c r="C888" s="14" t="s">
        <v>49</v>
      </c>
      <c r="D888" t="s">
        <v>9</v>
      </c>
      <c r="E888" s="14" t="s">
        <v>158</v>
      </c>
      <c r="F888" s="43">
        <v>1.4027335643768311</v>
      </c>
      <c r="V888"/>
    </row>
    <row r="889" spans="1:22" x14ac:dyDescent="0.2">
      <c r="A889" s="14" t="s">
        <v>71</v>
      </c>
      <c r="B889" s="14" t="s">
        <v>70</v>
      </c>
      <c r="C889" s="14" t="s">
        <v>141</v>
      </c>
      <c r="D889" t="s">
        <v>9</v>
      </c>
      <c r="E889" s="14" t="s">
        <v>158</v>
      </c>
      <c r="F889" s="43">
        <v>1.406524796038866E-3</v>
      </c>
      <c r="V889"/>
    </row>
    <row r="890" spans="1:22" x14ac:dyDescent="0.2">
      <c r="A890" s="14" t="s">
        <v>72</v>
      </c>
      <c r="B890" s="14" t="s">
        <v>70</v>
      </c>
      <c r="C890" s="14" t="s">
        <v>153</v>
      </c>
      <c r="D890" t="s">
        <v>9</v>
      </c>
      <c r="E890" s="14" t="s">
        <v>158</v>
      </c>
      <c r="F890" s="44">
        <v>12.679855499999999</v>
      </c>
      <c r="V890"/>
    </row>
    <row r="891" spans="1:22" x14ac:dyDescent="0.2">
      <c r="A891" s="14" t="s">
        <v>72</v>
      </c>
      <c r="B891" s="14" t="s">
        <v>70</v>
      </c>
      <c r="C891" s="14" t="s">
        <v>49</v>
      </c>
      <c r="D891" t="s">
        <v>9</v>
      </c>
      <c r="E891" s="14" t="s">
        <v>158</v>
      </c>
      <c r="F891" s="43">
        <v>1.4027335643768311</v>
      </c>
      <c r="V891"/>
    </row>
    <row r="892" spans="1:22" x14ac:dyDescent="0.2">
      <c r="A892" s="14" t="s">
        <v>72</v>
      </c>
      <c r="B892" s="14" t="s">
        <v>70</v>
      </c>
      <c r="C892" s="14" t="s">
        <v>141</v>
      </c>
      <c r="D892" t="s">
        <v>9</v>
      </c>
      <c r="E892" s="14" t="s">
        <v>158</v>
      </c>
      <c r="F892" s="43">
        <v>1.406524796038866E-3</v>
      </c>
      <c r="V892"/>
    </row>
    <row r="893" spans="1:22" x14ac:dyDescent="0.2">
      <c r="A893" s="14" t="s">
        <v>70</v>
      </c>
      <c r="B893" s="14" t="s">
        <v>152</v>
      </c>
      <c r="C893" s="14" t="s">
        <v>153</v>
      </c>
      <c r="D893" t="s">
        <v>9</v>
      </c>
      <c r="E893" s="14" t="s">
        <v>158</v>
      </c>
      <c r="F893" s="44">
        <v>50.719421999999994</v>
      </c>
      <c r="V893"/>
    </row>
    <row r="894" spans="1:22" x14ac:dyDescent="0.2">
      <c r="A894" s="14" t="s">
        <v>70</v>
      </c>
      <c r="B894" s="14" t="s">
        <v>152</v>
      </c>
      <c r="C894" s="14" t="s">
        <v>49</v>
      </c>
      <c r="D894" t="s">
        <v>9</v>
      </c>
      <c r="E894" s="14" t="s">
        <v>158</v>
      </c>
      <c r="F894" s="43">
        <v>5.6109342575073242</v>
      </c>
      <c r="V894"/>
    </row>
    <row r="895" spans="1:22" x14ac:dyDescent="0.2">
      <c r="A895" s="14" t="s">
        <v>70</v>
      </c>
      <c r="B895" s="14" t="s">
        <v>152</v>
      </c>
      <c r="C895" s="14" t="s">
        <v>141</v>
      </c>
      <c r="D895" t="s">
        <v>9</v>
      </c>
      <c r="E895" s="14" t="s">
        <v>158</v>
      </c>
      <c r="F895" s="43">
        <v>5.6260991841554642E-3</v>
      </c>
      <c r="V895"/>
    </row>
    <row r="896" spans="1:22" x14ac:dyDescent="0.2">
      <c r="A896" s="14" t="s">
        <v>71</v>
      </c>
      <c r="B896" s="14" t="s">
        <v>152</v>
      </c>
      <c r="C896" s="14" t="s">
        <v>153</v>
      </c>
      <c r="D896" t="s">
        <v>9</v>
      </c>
      <c r="E896" s="14" t="s">
        <v>158</v>
      </c>
      <c r="F896" s="44">
        <v>50.719421999999994</v>
      </c>
      <c r="V896"/>
    </row>
    <row r="897" spans="1:22" x14ac:dyDescent="0.2">
      <c r="A897" s="14" t="s">
        <v>71</v>
      </c>
      <c r="B897" s="14" t="s">
        <v>152</v>
      </c>
      <c r="C897" s="14" t="s">
        <v>49</v>
      </c>
      <c r="D897" t="s">
        <v>9</v>
      </c>
      <c r="E897" s="14" t="s">
        <v>158</v>
      </c>
      <c r="F897" s="43">
        <v>5.6109342575073242</v>
      </c>
      <c r="V897"/>
    </row>
    <row r="898" spans="1:22" x14ac:dyDescent="0.2">
      <c r="A898" s="14" t="s">
        <v>71</v>
      </c>
      <c r="B898" s="14" t="s">
        <v>152</v>
      </c>
      <c r="C898" s="14" t="s">
        <v>141</v>
      </c>
      <c r="D898" t="s">
        <v>9</v>
      </c>
      <c r="E898" s="14" t="s">
        <v>158</v>
      </c>
      <c r="F898" s="43">
        <v>5.6260991841554642E-3</v>
      </c>
      <c r="V898"/>
    </row>
    <row r="899" spans="1:22" x14ac:dyDescent="0.2">
      <c r="A899" s="14" t="s">
        <v>72</v>
      </c>
      <c r="B899" s="14" t="s">
        <v>152</v>
      </c>
      <c r="C899" s="14" t="s">
        <v>153</v>
      </c>
      <c r="D899" t="s">
        <v>9</v>
      </c>
      <c r="E899" s="14" t="s">
        <v>158</v>
      </c>
      <c r="F899" s="44">
        <v>50.719422000000002</v>
      </c>
      <c r="V899"/>
    </row>
    <row r="900" spans="1:22" x14ac:dyDescent="0.2">
      <c r="A900" s="14" t="s">
        <v>72</v>
      </c>
      <c r="B900" s="14" t="s">
        <v>152</v>
      </c>
      <c r="C900" s="14" t="s">
        <v>49</v>
      </c>
      <c r="D900" t="s">
        <v>9</v>
      </c>
      <c r="E900" s="14" t="s">
        <v>158</v>
      </c>
      <c r="F900" s="43">
        <v>5.6109342575073242</v>
      </c>
      <c r="V900"/>
    </row>
    <row r="901" spans="1:22" x14ac:dyDescent="0.2">
      <c r="A901" s="14" t="s">
        <v>72</v>
      </c>
      <c r="B901" s="14" t="s">
        <v>152</v>
      </c>
      <c r="C901" s="14" t="s">
        <v>141</v>
      </c>
      <c r="D901" t="s">
        <v>9</v>
      </c>
      <c r="E901" s="14" t="s">
        <v>158</v>
      </c>
      <c r="F901" s="43">
        <v>5.6260991841554642E-3</v>
      </c>
      <c r="V901"/>
    </row>
    <row r="902" spans="1:22" x14ac:dyDescent="0.2">
      <c r="A902" s="14" t="s">
        <v>70</v>
      </c>
      <c r="B902" s="14" t="s">
        <v>70</v>
      </c>
      <c r="C902" s="14" t="s">
        <v>153</v>
      </c>
      <c r="D902" t="s">
        <v>9</v>
      </c>
      <c r="E902" s="14" t="s">
        <v>161</v>
      </c>
      <c r="F902" s="43">
        <v>7.9964320000000004</v>
      </c>
      <c r="V902"/>
    </row>
    <row r="903" spans="1:22" x14ac:dyDescent="0.2">
      <c r="A903" s="14" t="s">
        <v>70</v>
      </c>
      <c r="B903" s="14" t="s">
        <v>70</v>
      </c>
      <c r="C903" s="14" t="s">
        <v>49</v>
      </c>
      <c r="D903" t="s">
        <v>9</v>
      </c>
      <c r="E903" s="14" t="s">
        <v>161</v>
      </c>
      <c r="F903" s="43">
        <v>0.8846207857131958</v>
      </c>
      <c r="V903"/>
    </row>
    <row r="904" spans="1:22" x14ac:dyDescent="0.2">
      <c r="A904" s="14" t="s">
        <v>70</v>
      </c>
      <c r="B904" s="14" t="s">
        <v>70</v>
      </c>
      <c r="C904" s="14" t="s">
        <v>141</v>
      </c>
      <c r="D904" t="s">
        <v>9</v>
      </c>
      <c r="E904" s="14" t="s">
        <v>161</v>
      </c>
      <c r="F904" s="43">
        <v>8.8701164349913597E-4</v>
      </c>
      <c r="V904"/>
    </row>
    <row r="905" spans="1:22" x14ac:dyDescent="0.2">
      <c r="A905" s="14" t="s">
        <v>71</v>
      </c>
      <c r="B905" s="14" t="s">
        <v>70</v>
      </c>
      <c r="C905" s="14" t="s">
        <v>153</v>
      </c>
      <c r="D905" t="s">
        <v>9</v>
      </c>
      <c r="E905" s="14" t="s">
        <v>161</v>
      </c>
      <c r="F905" s="43">
        <v>7.9964319999999995</v>
      </c>
      <c r="V905"/>
    </row>
    <row r="906" spans="1:22" x14ac:dyDescent="0.2">
      <c r="A906" s="14" t="s">
        <v>71</v>
      </c>
      <c r="B906" s="14" t="s">
        <v>70</v>
      </c>
      <c r="C906" s="14" t="s">
        <v>49</v>
      </c>
      <c r="D906" t="s">
        <v>9</v>
      </c>
      <c r="E906" s="14" t="s">
        <v>161</v>
      </c>
      <c r="F906" s="43">
        <v>0.8846207857131958</v>
      </c>
      <c r="V906"/>
    </row>
    <row r="907" spans="1:22" x14ac:dyDescent="0.2">
      <c r="A907" s="14" t="s">
        <v>71</v>
      </c>
      <c r="B907" s="14" t="s">
        <v>70</v>
      </c>
      <c r="C907" s="14" t="s">
        <v>141</v>
      </c>
      <c r="D907" t="s">
        <v>9</v>
      </c>
      <c r="E907" s="14" t="s">
        <v>161</v>
      </c>
      <c r="F907" s="43">
        <v>8.8701164349913597E-4</v>
      </c>
      <c r="V907"/>
    </row>
    <row r="908" spans="1:22" x14ac:dyDescent="0.2">
      <c r="A908" s="14" t="s">
        <v>72</v>
      </c>
      <c r="B908" s="14" t="s">
        <v>70</v>
      </c>
      <c r="C908" s="14" t="s">
        <v>153</v>
      </c>
      <c r="D908" t="s">
        <v>9</v>
      </c>
      <c r="E908" s="14" t="s">
        <v>161</v>
      </c>
      <c r="F908" s="43">
        <v>7.9964320000000004</v>
      </c>
      <c r="V908"/>
    </row>
    <row r="909" spans="1:22" x14ac:dyDescent="0.2">
      <c r="A909" s="14" t="s">
        <v>72</v>
      </c>
      <c r="B909" s="14" t="s">
        <v>70</v>
      </c>
      <c r="C909" s="14" t="s">
        <v>49</v>
      </c>
      <c r="D909" t="s">
        <v>9</v>
      </c>
      <c r="E909" s="14" t="s">
        <v>161</v>
      </c>
      <c r="F909" s="43">
        <v>0.8846207857131958</v>
      </c>
      <c r="V909"/>
    </row>
    <row r="910" spans="1:22" x14ac:dyDescent="0.2">
      <c r="A910" s="14" t="s">
        <v>72</v>
      </c>
      <c r="B910" s="14" t="s">
        <v>70</v>
      </c>
      <c r="C910" s="14" t="s">
        <v>141</v>
      </c>
      <c r="D910" t="s">
        <v>9</v>
      </c>
      <c r="E910" s="14" t="s">
        <v>161</v>
      </c>
      <c r="F910" s="43">
        <v>8.8701164349913597E-4</v>
      </c>
      <c r="V910"/>
    </row>
    <row r="911" spans="1:22" x14ac:dyDescent="0.2">
      <c r="A911" s="14" t="s">
        <v>70</v>
      </c>
      <c r="B911" s="14" t="s">
        <v>152</v>
      </c>
      <c r="C911" s="14" t="s">
        <v>153</v>
      </c>
      <c r="D911" t="s">
        <v>9</v>
      </c>
      <c r="E911" s="14" t="s">
        <v>161</v>
      </c>
      <c r="F911" s="43">
        <v>7.9964320000000004</v>
      </c>
      <c r="V911"/>
    </row>
    <row r="912" spans="1:22" x14ac:dyDescent="0.2">
      <c r="A912" s="14" t="s">
        <v>70</v>
      </c>
      <c r="B912" s="14" t="s">
        <v>152</v>
      </c>
      <c r="C912" s="14" t="s">
        <v>49</v>
      </c>
      <c r="D912" t="s">
        <v>9</v>
      </c>
      <c r="E912" s="14" t="s">
        <v>161</v>
      </c>
      <c r="F912" s="43">
        <v>0.8846207857131958</v>
      </c>
      <c r="V912"/>
    </row>
    <row r="913" spans="1:22" x14ac:dyDescent="0.2">
      <c r="A913" s="14" t="s">
        <v>70</v>
      </c>
      <c r="B913" s="14" t="s">
        <v>152</v>
      </c>
      <c r="C913" s="14" t="s">
        <v>141</v>
      </c>
      <c r="D913" t="s">
        <v>9</v>
      </c>
      <c r="E913" s="14" t="s">
        <v>161</v>
      </c>
      <c r="F913" s="43">
        <v>8.8701164349913597E-4</v>
      </c>
      <c r="V913"/>
    </row>
    <row r="914" spans="1:22" x14ac:dyDescent="0.2">
      <c r="A914" s="14" t="s">
        <v>71</v>
      </c>
      <c r="B914" s="14" t="s">
        <v>152</v>
      </c>
      <c r="C914" s="14" t="s">
        <v>153</v>
      </c>
      <c r="D914" t="s">
        <v>9</v>
      </c>
      <c r="E914" s="14" t="s">
        <v>161</v>
      </c>
      <c r="F914" s="43">
        <v>7.9964319999999995</v>
      </c>
      <c r="V914"/>
    </row>
    <row r="915" spans="1:22" x14ac:dyDescent="0.2">
      <c r="A915" s="14" t="s">
        <v>71</v>
      </c>
      <c r="B915" s="14" t="s">
        <v>152</v>
      </c>
      <c r="C915" s="14" t="s">
        <v>49</v>
      </c>
      <c r="D915" t="s">
        <v>9</v>
      </c>
      <c r="E915" s="14" t="s">
        <v>161</v>
      </c>
      <c r="F915" s="43">
        <v>0.8846207857131958</v>
      </c>
      <c r="V915"/>
    </row>
    <row r="916" spans="1:22" x14ac:dyDescent="0.2">
      <c r="A916" s="14" t="s">
        <v>71</v>
      </c>
      <c r="B916" s="14" t="s">
        <v>152</v>
      </c>
      <c r="C916" s="14" t="s">
        <v>141</v>
      </c>
      <c r="D916" t="s">
        <v>9</v>
      </c>
      <c r="E916" s="14" t="s">
        <v>161</v>
      </c>
      <c r="F916" s="43">
        <v>8.8701164349913597E-4</v>
      </c>
      <c r="V916"/>
    </row>
    <row r="917" spans="1:22" x14ac:dyDescent="0.2">
      <c r="A917" s="14" t="s">
        <v>72</v>
      </c>
      <c r="B917" s="14" t="s">
        <v>152</v>
      </c>
      <c r="C917" s="14" t="s">
        <v>153</v>
      </c>
      <c r="D917" t="s">
        <v>9</v>
      </c>
      <c r="E917" s="14" t="s">
        <v>161</v>
      </c>
      <c r="F917" s="43">
        <v>7.9964320000000022</v>
      </c>
      <c r="V917"/>
    </row>
    <row r="918" spans="1:22" x14ac:dyDescent="0.2">
      <c r="A918" s="14" t="s">
        <v>72</v>
      </c>
      <c r="B918" s="14" t="s">
        <v>152</v>
      </c>
      <c r="C918" s="14" t="s">
        <v>49</v>
      </c>
      <c r="D918" t="s">
        <v>9</v>
      </c>
      <c r="E918" s="14" t="s">
        <v>161</v>
      </c>
      <c r="F918" s="43">
        <v>0.8846207857131958</v>
      </c>
      <c r="V918"/>
    </row>
    <row r="919" spans="1:22" x14ac:dyDescent="0.2">
      <c r="A919" s="14" t="s">
        <v>72</v>
      </c>
      <c r="B919" s="14" t="s">
        <v>152</v>
      </c>
      <c r="C919" s="14" t="s">
        <v>141</v>
      </c>
      <c r="D919" t="s">
        <v>9</v>
      </c>
      <c r="E919" s="14" t="s">
        <v>161</v>
      </c>
      <c r="F919" s="43">
        <v>8.8701164349913597E-4</v>
      </c>
      <c r="V919"/>
    </row>
    <row r="920" spans="1:22" x14ac:dyDescent="0.2">
      <c r="A920" s="14" t="s">
        <v>70</v>
      </c>
      <c r="B920" s="14" t="s">
        <v>70</v>
      </c>
      <c r="C920" s="14" t="s">
        <v>153</v>
      </c>
      <c r="D920" t="s">
        <v>9</v>
      </c>
      <c r="E920" s="14" t="s">
        <v>160</v>
      </c>
      <c r="F920" s="44">
        <v>0</v>
      </c>
      <c r="V920"/>
    </row>
    <row r="921" spans="1:22" x14ac:dyDescent="0.2">
      <c r="A921" s="14" t="s">
        <v>70</v>
      </c>
      <c r="B921" s="14" t="s">
        <v>70</v>
      </c>
      <c r="C921" s="14" t="s">
        <v>49</v>
      </c>
      <c r="D921" t="s">
        <v>9</v>
      </c>
      <c r="E921" s="14" t="s">
        <v>160</v>
      </c>
      <c r="F921" s="43">
        <v>0</v>
      </c>
      <c r="V921"/>
    </row>
    <row r="922" spans="1:22" x14ac:dyDescent="0.2">
      <c r="A922" s="14" t="s">
        <v>70</v>
      </c>
      <c r="B922" s="14" t="s">
        <v>70</v>
      </c>
      <c r="C922" s="14" t="s">
        <v>141</v>
      </c>
      <c r="D922" t="s">
        <v>9</v>
      </c>
      <c r="E922" s="14" t="s">
        <v>160</v>
      </c>
      <c r="F922" s="43">
        <v>0</v>
      </c>
      <c r="V922"/>
    </row>
    <row r="923" spans="1:22" x14ac:dyDescent="0.2">
      <c r="A923" s="14" t="s">
        <v>71</v>
      </c>
      <c r="B923" s="14" t="s">
        <v>70</v>
      </c>
      <c r="C923" s="14" t="s">
        <v>153</v>
      </c>
      <c r="D923" t="s">
        <v>9</v>
      </c>
      <c r="E923" s="14" t="s">
        <v>160</v>
      </c>
      <c r="F923" s="44">
        <v>0</v>
      </c>
      <c r="V923"/>
    </row>
    <row r="924" spans="1:22" x14ac:dyDescent="0.2">
      <c r="A924" s="14" t="s">
        <v>71</v>
      </c>
      <c r="B924" s="14" t="s">
        <v>70</v>
      </c>
      <c r="C924" s="14" t="s">
        <v>49</v>
      </c>
      <c r="D924" t="s">
        <v>9</v>
      </c>
      <c r="E924" s="14" t="s">
        <v>160</v>
      </c>
      <c r="F924" s="43">
        <v>0</v>
      </c>
      <c r="V924"/>
    </row>
    <row r="925" spans="1:22" x14ac:dyDescent="0.2">
      <c r="A925" s="14" t="s">
        <v>71</v>
      </c>
      <c r="B925" s="14" t="s">
        <v>70</v>
      </c>
      <c r="C925" s="14" t="s">
        <v>141</v>
      </c>
      <c r="D925" t="s">
        <v>9</v>
      </c>
      <c r="E925" s="14" t="s">
        <v>160</v>
      </c>
      <c r="F925" s="43">
        <v>0</v>
      </c>
      <c r="V925"/>
    </row>
    <row r="926" spans="1:22" x14ac:dyDescent="0.2">
      <c r="A926" s="14" t="s">
        <v>72</v>
      </c>
      <c r="B926" s="14" t="s">
        <v>70</v>
      </c>
      <c r="C926" s="14" t="s">
        <v>153</v>
      </c>
      <c r="D926" t="s">
        <v>9</v>
      </c>
      <c r="E926" s="14" t="s">
        <v>160</v>
      </c>
      <c r="F926" s="44">
        <v>0</v>
      </c>
      <c r="V926"/>
    </row>
    <row r="927" spans="1:22" x14ac:dyDescent="0.2">
      <c r="A927" s="14" t="s">
        <v>72</v>
      </c>
      <c r="B927" s="14" t="s">
        <v>70</v>
      </c>
      <c r="C927" s="14" t="s">
        <v>49</v>
      </c>
      <c r="D927" t="s">
        <v>9</v>
      </c>
      <c r="E927" s="14" t="s">
        <v>160</v>
      </c>
      <c r="F927" s="43">
        <v>0</v>
      </c>
      <c r="V927"/>
    </row>
    <row r="928" spans="1:22" x14ac:dyDescent="0.2">
      <c r="A928" s="14" t="s">
        <v>72</v>
      </c>
      <c r="B928" s="14" t="s">
        <v>70</v>
      </c>
      <c r="C928" s="14" t="s">
        <v>141</v>
      </c>
      <c r="D928" t="s">
        <v>9</v>
      </c>
      <c r="E928" s="14" t="s">
        <v>160</v>
      </c>
      <c r="F928" s="43">
        <v>0</v>
      </c>
      <c r="V928"/>
    </row>
    <row r="929" spans="1:22" x14ac:dyDescent="0.2">
      <c r="A929" s="14" t="s">
        <v>70</v>
      </c>
      <c r="B929" s="14" t="s">
        <v>152</v>
      </c>
      <c r="C929" s="14" t="s">
        <v>153</v>
      </c>
      <c r="D929" t="s">
        <v>9</v>
      </c>
      <c r="E929" s="14" t="s">
        <v>160</v>
      </c>
      <c r="F929" s="44">
        <v>0</v>
      </c>
      <c r="V929"/>
    </row>
    <row r="930" spans="1:22" x14ac:dyDescent="0.2">
      <c r="A930" s="14" t="s">
        <v>70</v>
      </c>
      <c r="B930" s="14" t="s">
        <v>152</v>
      </c>
      <c r="C930" s="14" t="s">
        <v>49</v>
      </c>
      <c r="D930" t="s">
        <v>9</v>
      </c>
      <c r="E930" s="14" t="s">
        <v>160</v>
      </c>
      <c r="F930" s="43">
        <v>0</v>
      </c>
      <c r="V930"/>
    </row>
    <row r="931" spans="1:22" x14ac:dyDescent="0.2">
      <c r="A931" s="14" t="s">
        <v>70</v>
      </c>
      <c r="B931" s="14" t="s">
        <v>152</v>
      </c>
      <c r="C931" s="14" t="s">
        <v>141</v>
      </c>
      <c r="D931" t="s">
        <v>9</v>
      </c>
      <c r="E931" s="14" t="s">
        <v>160</v>
      </c>
      <c r="F931" s="43">
        <v>0</v>
      </c>
      <c r="V931"/>
    </row>
    <row r="932" spans="1:22" x14ac:dyDescent="0.2">
      <c r="A932" s="14" t="s">
        <v>71</v>
      </c>
      <c r="B932" s="14" t="s">
        <v>152</v>
      </c>
      <c r="C932" s="14" t="s">
        <v>153</v>
      </c>
      <c r="D932" t="s">
        <v>9</v>
      </c>
      <c r="E932" s="14" t="s">
        <v>160</v>
      </c>
      <c r="F932" s="44">
        <v>0</v>
      </c>
      <c r="V932"/>
    </row>
    <row r="933" spans="1:22" x14ac:dyDescent="0.2">
      <c r="A933" s="14" t="s">
        <v>71</v>
      </c>
      <c r="B933" s="14" t="s">
        <v>152</v>
      </c>
      <c r="C933" s="14" t="s">
        <v>49</v>
      </c>
      <c r="D933" t="s">
        <v>9</v>
      </c>
      <c r="E933" s="14" t="s">
        <v>160</v>
      </c>
      <c r="F933" s="43">
        <v>0</v>
      </c>
      <c r="V933"/>
    </row>
    <row r="934" spans="1:22" x14ac:dyDescent="0.2">
      <c r="A934" s="14" t="s">
        <v>71</v>
      </c>
      <c r="B934" s="14" t="s">
        <v>152</v>
      </c>
      <c r="C934" s="14" t="s">
        <v>141</v>
      </c>
      <c r="D934" t="s">
        <v>9</v>
      </c>
      <c r="E934" s="14" t="s">
        <v>160</v>
      </c>
      <c r="F934" s="43">
        <v>0</v>
      </c>
      <c r="V934"/>
    </row>
    <row r="935" spans="1:22" x14ac:dyDescent="0.2">
      <c r="A935" s="14" t="s">
        <v>72</v>
      </c>
      <c r="B935" s="14" t="s">
        <v>152</v>
      </c>
      <c r="C935" s="14" t="s">
        <v>153</v>
      </c>
      <c r="D935" t="s">
        <v>9</v>
      </c>
      <c r="E935" s="14" t="s">
        <v>160</v>
      </c>
      <c r="F935" s="44">
        <v>0</v>
      </c>
      <c r="V935"/>
    </row>
    <row r="936" spans="1:22" x14ac:dyDescent="0.2">
      <c r="A936" s="14" t="s">
        <v>72</v>
      </c>
      <c r="B936" s="14" t="s">
        <v>152</v>
      </c>
      <c r="C936" s="14" t="s">
        <v>49</v>
      </c>
      <c r="D936" t="s">
        <v>9</v>
      </c>
      <c r="E936" s="14" t="s">
        <v>160</v>
      </c>
      <c r="F936" s="43">
        <v>0</v>
      </c>
      <c r="V936"/>
    </row>
    <row r="937" spans="1:22" x14ac:dyDescent="0.2">
      <c r="A937" s="14" t="s">
        <v>72</v>
      </c>
      <c r="B937" s="14" t="s">
        <v>152</v>
      </c>
      <c r="C937" s="14" t="s">
        <v>141</v>
      </c>
      <c r="D937" t="s">
        <v>9</v>
      </c>
      <c r="E937" s="14" t="s">
        <v>160</v>
      </c>
      <c r="F937" s="43">
        <v>0</v>
      </c>
      <c r="V937"/>
    </row>
    <row r="938" spans="1:22" x14ac:dyDescent="0.2">
      <c r="A938" s="14" t="s">
        <v>70</v>
      </c>
      <c r="B938" s="14" t="s">
        <v>70</v>
      </c>
      <c r="C938" s="14" t="s">
        <v>153</v>
      </c>
      <c r="D938" t="s">
        <v>9</v>
      </c>
      <c r="E938" s="14" t="s">
        <v>159</v>
      </c>
      <c r="F938" s="43">
        <v>6.9620999999999995</v>
      </c>
      <c r="V938"/>
    </row>
    <row r="939" spans="1:22" x14ac:dyDescent="0.2">
      <c r="A939" s="14" t="s">
        <v>70</v>
      </c>
      <c r="B939" s="14" t="s">
        <v>70</v>
      </c>
      <c r="C939" s="14" t="s">
        <v>49</v>
      </c>
      <c r="D939" t="s">
        <v>9</v>
      </c>
      <c r="E939" s="14" t="s">
        <v>159</v>
      </c>
      <c r="F939" s="43">
        <v>0.77019578218460083</v>
      </c>
      <c r="V939"/>
    </row>
    <row r="940" spans="1:22" x14ac:dyDescent="0.2">
      <c r="A940" s="14" t="s">
        <v>70</v>
      </c>
      <c r="B940" s="14" t="s">
        <v>70</v>
      </c>
      <c r="C940" s="14" t="s">
        <v>141</v>
      </c>
      <c r="D940" t="s">
        <v>9</v>
      </c>
      <c r="E940" s="14" t="s">
        <v>159</v>
      </c>
      <c r="F940" s="43">
        <v>7.7227741712704301E-4</v>
      </c>
      <c r="V940"/>
    </row>
    <row r="941" spans="1:22" x14ac:dyDescent="0.2">
      <c r="A941" s="14" t="s">
        <v>71</v>
      </c>
      <c r="B941" s="14" t="s">
        <v>70</v>
      </c>
      <c r="C941" s="14" t="s">
        <v>153</v>
      </c>
      <c r="D941" t="s">
        <v>9</v>
      </c>
      <c r="E941" s="14" t="s">
        <v>159</v>
      </c>
      <c r="F941" s="43">
        <v>6.9620999999999995</v>
      </c>
      <c r="V941"/>
    </row>
    <row r="942" spans="1:22" x14ac:dyDescent="0.2">
      <c r="A942" s="14" t="s">
        <v>71</v>
      </c>
      <c r="B942" s="14" t="s">
        <v>70</v>
      </c>
      <c r="C942" s="14" t="s">
        <v>49</v>
      </c>
      <c r="D942" t="s">
        <v>9</v>
      </c>
      <c r="E942" s="14" t="s">
        <v>159</v>
      </c>
      <c r="F942" s="43">
        <v>0.77019578218460083</v>
      </c>
      <c r="V942"/>
    </row>
    <row r="943" spans="1:22" x14ac:dyDescent="0.2">
      <c r="A943" s="14" t="s">
        <v>71</v>
      </c>
      <c r="B943" s="14" t="s">
        <v>70</v>
      </c>
      <c r="C943" s="14" t="s">
        <v>141</v>
      </c>
      <c r="D943" t="s">
        <v>9</v>
      </c>
      <c r="E943" s="14" t="s">
        <v>159</v>
      </c>
      <c r="F943" s="43">
        <v>7.7227741712704301E-4</v>
      </c>
      <c r="V943"/>
    </row>
    <row r="944" spans="1:22" x14ac:dyDescent="0.2">
      <c r="A944" s="14" t="s">
        <v>72</v>
      </c>
      <c r="B944" s="14" t="s">
        <v>70</v>
      </c>
      <c r="C944" s="14" t="s">
        <v>153</v>
      </c>
      <c r="D944" t="s">
        <v>9</v>
      </c>
      <c r="E944" s="14" t="s">
        <v>159</v>
      </c>
      <c r="F944" s="43">
        <v>6.9621000000000004</v>
      </c>
      <c r="V944"/>
    </row>
    <row r="945" spans="1:22" x14ac:dyDescent="0.2">
      <c r="A945" s="14" t="s">
        <v>72</v>
      </c>
      <c r="B945" s="14" t="s">
        <v>70</v>
      </c>
      <c r="C945" s="14" t="s">
        <v>49</v>
      </c>
      <c r="D945" t="s">
        <v>9</v>
      </c>
      <c r="E945" s="14" t="s">
        <v>159</v>
      </c>
      <c r="F945" s="43">
        <v>0.77019578218460083</v>
      </c>
      <c r="V945"/>
    </row>
    <row r="946" spans="1:22" x14ac:dyDescent="0.2">
      <c r="A946" s="14" t="s">
        <v>72</v>
      </c>
      <c r="B946" s="14" t="s">
        <v>70</v>
      </c>
      <c r="C946" s="14" t="s">
        <v>141</v>
      </c>
      <c r="D946" t="s">
        <v>9</v>
      </c>
      <c r="E946" s="14" t="s">
        <v>159</v>
      </c>
      <c r="F946" s="43">
        <v>7.7227741712704301E-4</v>
      </c>
      <c r="V946"/>
    </row>
    <row r="947" spans="1:22" x14ac:dyDescent="0.2">
      <c r="A947" s="14" t="s">
        <v>70</v>
      </c>
      <c r="B947" s="14" t="s">
        <v>152</v>
      </c>
      <c r="C947" s="14" t="s">
        <v>153</v>
      </c>
      <c r="D947" t="s">
        <v>9</v>
      </c>
      <c r="E947" s="14" t="s">
        <v>159</v>
      </c>
      <c r="F947" s="43">
        <v>6.9620999999999995</v>
      </c>
      <c r="V947"/>
    </row>
    <row r="948" spans="1:22" x14ac:dyDescent="0.2">
      <c r="A948" s="14" t="s">
        <v>70</v>
      </c>
      <c r="B948" s="14" t="s">
        <v>152</v>
      </c>
      <c r="C948" s="14" t="s">
        <v>49</v>
      </c>
      <c r="D948" t="s">
        <v>9</v>
      </c>
      <c r="E948" s="14" t="s">
        <v>159</v>
      </c>
      <c r="F948" s="43">
        <v>0.77019578218460083</v>
      </c>
      <c r="V948"/>
    </row>
    <row r="949" spans="1:22" x14ac:dyDescent="0.2">
      <c r="A949" s="14" t="s">
        <v>70</v>
      </c>
      <c r="B949" s="14" t="s">
        <v>152</v>
      </c>
      <c r="C949" s="14" t="s">
        <v>141</v>
      </c>
      <c r="D949" t="s">
        <v>9</v>
      </c>
      <c r="E949" s="14" t="s">
        <v>159</v>
      </c>
      <c r="F949" s="43">
        <v>7.7227741712704301E-4</v>
      </c>
      <c r="V949"/>
    </row>
    <row r="950" spans="1:22" x14ac:dyDescent="0.2">
      <c r="A950" s="14" t="s">
        <v>71</v>
      </c>
      <c r="B950" s="14" t="s">
        <v>152</v>
      </c>
      <c r="C950" s="14" t="s">
        <v>153</v>
      </c>
      <c r="D950" t="s">
        <v>9</v>
      </c>
      <c r="E950" s="14" t="s">
        <v>159</v>
      </c>
      <c r="F950" s="43">
        <v>6.9620999999999995</v>
      </c>
      <c r="V950"/>
    </row>
    <row r="951" spans="1:22" x14ac:dyDescent="0.2">
      <c r="A951" s="14" t="s">
        <v>71</v>
      </c>
      <c r="B951" s="14" t="s">
        <v>152</v>
      </c>
      <c r="C951" s="14" t="s">
        <v>49</v>
      </c>
      <c r="D951" t="s">
        <v>9</v>
      </c>
      <c r="E951" s="14" t="s">
        <v>159</v>
      </c>
      <c r="F951" s="43">
        <v>0.77019578218460083</v>
      </c>
      <c r="V951"/>
    </row>
    <row r="952" spans="1:22" x14ac:dyDescent="0.2">
      <c r="A952" s="14" t="s">
        <v>71</v>
      </c>
      <c r="B952" s="14" t="s">
        <v>152</v>
      </c>
      <c r="C952" s="14" t="s">
        <v>141</v>
      </c>
      <c r="D952" t="s">
        <v>9</v>
      </c>
      <c r="E952" s="14" t="s">
        <v>159</v>
      </c>
      <c r="F952" s="43">
        <v>7.7227741712704301E-4</v>
      </c>
      <c r="V952"/>
    </row>
    <row r="953" spans="1:22" x14ac:dyDescent="0.2">
      <c r="A953" s="14" t="s">
        <v>72</v>
      </c>
      <c r="B953" s="14" t="s">
        <v>152</v>
      </c>
      <c r="C953" s="14" t="s">
        <v>153</v>
      </c>
      <c r="D953" t="s">
        <v>9</v>
      </c>
      <c r="E953" s="14" t="s">
        <v>159</v>
      </c>
      <c r="F953" s="43">
        <v>6.9620999999999995</v>
      </c>
      <c r="V953"/>
    </row>
    <row r="954" spans="1:22" x14ac:dyDescent="0.2">
      <c r="A954" s="14" t="s">
        <v>72</v>
      </c>
      <c r="B954" s="14" t="s">
        <v>152</v>
      </c>
      <c r="C954" s="14" t="s">
        <v>49</v>
      </c>
      <c r="D954" t="s">
        <v>9</v>
      </c>
      <c r="E954" s="14" t="s">
        <v>159</v>
      </c>
      <c r="F954" s="43">
        <v>0.77019578218460083</v>
      </c>
      <c r="V954"/>
    </row>
    <row r="955" spans="1:22" x14ac:dyDescent="0.2">
      <c r="A955" s="14" t="s">
        <v>72</v>
      </c>
      <c r="B955" s="14" t="s">
        <v>152</v>
      </c>
      <c r="C955" s="14" t="s">
        <v>141</v>
      </c>
      <c r="D955" t="s">
        <v>9</v>
      </c>
      <c r="E955" s="14" t="s">
        <v>159</v>
      </c>
      <c r="F955" s="43">
        <v>7.7227741712704301E-4</v>
      </c>
      <c r="V955"/>
    </row>
    <row r="956" spans="1:22" x14ac:dyDescent="0.2">
      <c r="A956" s="14" t="s">
        <v>70</v>
      </c>
      <c r="B956" s="14" t="s">
        <v>70</v>
      </c>
      <c r="C956" s="14" t="s">
        <v>153</v>
      </c>
      <c r="D956" t="s">
        <v>9</v>
      </c>
      <c r="E956" s="14" t="s">
        <v>162</v>
      </c>
      <c r="F956" s="43">
        <v>0.85213312006089836</v>
      </c>
      <c r="V956"/>
    </row>
    <row r="957" spans="1:22" x14ac:dyDescent="0.2">
      <c r="A957" s="14" t="s">
        <v>70</v>
      </c>
      <c r="B957" s="14" t="s">
        <v>70</v>
      </c>
      <c r="C957" s="14" t="s">
        <v>49</v>
      </c>
      <c r="D957" t="s">
        <v>9</v>
      </c>
      <c r="E957" s="14" t="s">
        <v>162</v>
      </c>
      <c r="F957" s="43">
        <v>9.4268873333930969E-2</v>
      </c>
      <c r="V957"/>
    </row>
    <row r="958" spans="1:22" x14ac:dyDescent="0.2">
      <c r="A958" s="14" t="s">
        <v>70</v>
      </c>
      <c r="B958" s="14" t="s">
        <v>70</v>
      </c>
      <c r="C958" s="14" t="s">
        <v>141</v>
      </c>
      <c r="D958" t="s">
        <v>9</v>
      </c>
      <c r="E958" s="14" t="s">
        <v>162</v>
      </c>
      <c r="F958" s="43">
        <v>9.4523660663980991E-5</v>
      </c>
      <c r="V958"/>
    </row>
    <row r="959" spans="1:22" x14ac:dyDescent="0.2">
      <c r="A959" s="14" t="s">
        <v>71</v>
      </c>
      <c r="B959" s="14" t="s">
        <v>70</v>
      </c>
      <c r="C959" s="14" t="s">
        <v>153</v>
      </c>
      <c r="D959" t="s">
        <v>9</v>
      </c>
      <c r="E959" s="14" t="s">
        <v>162</v>
      </c>
      <c r="F959" s="43">
        <v>0.85213312006089836</v>
      </c>
      <c r="V959"/>
    </row>
    <row r="960" spans="1:22" x14ac:dyDescent="0.2">
      <c r="A960" s="14" t="s">
        <v>71</v>
      </c>
      <c r="B960" s="14" t="s">
        <v>70</v>
      </c>
      <c r="C960" s="14" t="s">
        <v>49</v>
      </c>
      <c r="D960" t="s">
        <v>9</v>
      </c>
      <c r="E960" s="14" t="s">
        <v>162</v>
      </c>
      <c r="F960" s="43">
        <v>9.4268873333930969E-2</v>
      </c>
      <c r="V960"/>
    </row>
    <row r="961" spans="1:22" x14ac:dyDescent="0.2">
      <c r="A961" s="14" t="s">
        <v>71</v>
      </c>
      <c r="B961" s="14" t="s">
        <v>70</v>
      </c>
      <c r="C961" s="14" t="s">
        <v>141</v>
      </c>
      <c r="D961" t="s">
        <v>9</v>
      </c>
      <c r="E961" s="14" t="s">
        <v>162</v>
      </c>
      <c r="F961" s="43">
        <v>9.4523660663980991E-5</v>
      </c>
      <c r="V961"/>
    </row>
    <row r="962" spans="1:22" x14ac:dyDescent="0.2">
      <c r="A962" s="14" t="s">
        <v>72</v>
      </c>
      <c r="B962" s="14" t="s">
        <v>70</v>
      </c>
      <c r="C962" s="14" t="s">
        <v>153</v>
      </c>
      <c r="D962" t="s">
        <v>9</v>
      </c>
      <c r="E962" s="14" t="s">
        <v>162</v>
      </c>
      <c r="F962" s="43">
        <v>0.85213312006089836</v>
      </c>
      <c r="V962"/>
    </row>
    <row r="963" spans="1:22" x14ac:dyDescent="0.2">
      <c r="A963" s="14" t="s">
        <v>72</v>
      </c>
      <c r="B963" s="14" t="s">
        <v>70</v>
      </c>
      <c r="C963" s="14" t="s">
        <v>49</v>
      </c>
      <c r="D963" t="s">
        <v>9</v>
      </c>
      <c r="E963" s="14" t="s">
        <v>162</v>
      </c>
      <c r="F963" s="43">
        <v>9.4268873333930969E-2</v>
      </c>
      <c r="V963"/>
    </row>
    <row r="964" spans="1:22" x14ac:dyDescent="0.2">
      <c r="A964" s="14" t="s">
        <v>72</v>
      </c>
      <c r="B964" s="14" t="s">
        <v>70</v>
      </c>
      <c r="C964" s="14" t="s">
        <v>141</v>
      </c>
      <c r="D964" t="s">
        <v>9</v>
      </c>
      <c r="E964" s="14" t="s">
        <v>162</v>
      </c>
      <c r="F964" s="43">
        <v>9.4523660663980991E-5</v>
      </c>
      <c r="V964"/>
    </row>
    <row r="965" spans="1:22" x14ac:dyDescent="0.2">
      <c r="A965" s="14" t="s">
        <v>70</v>
      </c>
      <c r="B965" s="14" t="s">
        <v>152</v>
      </c>
      <c r="C965" s="14" t="s">
        <v>153</v>
      </c>
      <c r="D965" t="s">
        <v>9</v>
      </c>
      <c r="E965" s="14" t="s">
        <v>162</v>
      </c>
      <c r="F965" s="43">
        <v>0.85213312006089836</v>
      </c>
      <c r="V965"/>
    </row>
    <row r="966" spans="1:22" x14ac:dyDescent="0.2">
      <c r="A966" s="14" t="s">
        <v>70</v>
      </c>
      <c r="B966" s="14" t="s">
        <v>152</v>
      </c>
      <c r="C966" s="14" t="s">
        <v>49</v>
      </c>
      <c r="D966" t="s">
        <v>9</v>
      </c>
      <c r="E966" s="14" t="s">
        <v>162</v>
      </c>
      <c r="F966" s="43">
        <v>9.4268873333930969E-2</v>
      </c>
      <c r="V966"/>
    </row>
    <row r="967" spans="1:22" x14ac:dyDescent="0.2">
      <c r="A967" s="14" t="s">
        <v>70</v>
      </c>
      <c r="B967" s="14" t="s">
        <v>152</v>
      </c>
      <c r="C967" s="14" t="s">
        <v>141</v>
      </c>
      <c r="D967" t="s">
        <v>9</v>
      </c>
      <c r="E967" s="14" t="s">
        <v>162</v>
      </c>
      <c r="F967" s="43">
        <v>9.4523660663980991E-5</v>
      </c>
      <c r="V967"/>
    </row>
    <row r="968" spans="1:22" x14ac:dyDescent="0.2">
      <c r="A968" s="14" t="s">
        <v>71</v>
      </c>
      <c r="B968" s="14" t="s">
        <v>152</v>
      </c>
      <c r="C968" s="14" t="s">
        <v>153</v>
      </c>
      <c r="D968" t="s">
        <v>9</v>
      </c>
      <c r="E968" s="14" t="s">
        <v>162</v>
      </c>
      <c r="F968" s="43">
        <v>0.85213312006089836</v>
      </c>
      <c r="V968"/>
    </row>
    <row r="969" spans="1:22" x14ac:dyDescent="0.2">
      <c r="A969" s="14" t="s">
        <v>71</v>
      </c>
      <c r="B969" s="14" t="s">
        <v>152</v>
      </c>
      <c r="C969" s="14" t="s">
        <v>49</v>
      </c>
      <c r="D969" t="s">
        <v>9</v>
      </c>
      <c r="E969" s="14" t="s">
        <v>162</v>
      </c>
      <c r="F969" s="43">
        <v>9.4268873333930969E-2</v>
      </c>
      <c r="V969"/>
    </row>
    <row r="970" spans="1:22" x14ac:dyDescent="0.2">
      <c r="A970" s="14" t="s">
        <v>71</v>
      </c>
      <c r="B970" s="14" t="s">
        <v>152</v>
      </c>
      <c r="C970" s="14" t="s">
        <v>141</v>
      </c>
      <c r="D970" t="s">
        <v>9</v>
      </c>
      <c r="E970" s="14" t="s">
        <v>162</v>
      </c>
      <c r="F970" s="43">
        <v>9.4523660663980991E-5</v>
      </c>
      <c r="V970"/>
    </row>
    <row r="971" spans="1:22" x14ac:dyDescent="0.2">
      <c r="A971" s="14" t="s">
        <v>72</v>
      </c>
      <c r="B971" s="14" t="s">
        <v>152</v>
      </c>
      <c r="C971" s="14" t="s">
        <v>153</v>
      </c>
      <c r="D971" t="s">
        <v>9</v>
      </c>
      <c r="E971" s="14" t="s">
        <v>162</v>
      </c>
      <c r="F971" s="43">
        <v>0.85213312006089836</v>
      </c>
      <c r="V971"/>
    </row>
    <row r="972" spans="1:22" x14ac:dyDescent="0.2">
      <c r="A972" s="14" t="s">
        <v>72</v>
      </c>
      <c r="B972" s="14" t="s">
        <v>152</v>
      </c>
      <c r="C972" s="14" t="s">
        <v>49</v>
      </c>
      <c r="D972" t="s">
        <v>9</v>
      </c>
      <c r="E972" s="14" t="s">
        <v>162</v>
      </c>
      <c r="F972" s="43">
        <v>9.4268873333930969E-2</v>
      </c>
      <c r="V972"/>
    </row>
    <row r="973" spans="1:22" x14ac:dyDescent="0.2">
      <c r="A973" s="14" t="s">
        <v>72</v>
      </c>
      <c r="B973" s="14" t="s">
        <v>152</v>
      </c>
      <c r="C973" s="14" t="s">
        <v>141</v>
      </c>
      <c r="D973" t="s">
        <v>9</v>
      </c>
      <c r="E973" s="14" t="s">
        <v>162</v>
      </c>
      <c r="F973" s="43">
        <v>9.4523660663980991E-5</v>
      </c>
      <c r="V973"/>
    </row>
    <row r="974" spans="1:22" x14ac:dyDescent="0.2">
      <c r="A974" s="14" t="s">
        <v>70</v>
      </c>
      <c r="B974" s="14" t="s">
        <v>70</v>
      </c>
      <c r="C974" s="14" t="s">
        <v>153</v>
      </c>
      <c r="D974" t="s">
        <v>9</v>
      </c>
      <c r="E974" s="14" t="s">
        <v>163</v>
      </c>
      <c r="F974" s="43">
        <v>615.07530254125595</v>
      </c>
      <c r="V974"/>
    </row>
    <row r="975" spans="1:22" x14ac:dyDescent="0.2">
      <c r="A975" s="14" t="s">
        <v>70</v>
      </c>
      <c r="B975" s="14" t="s">
        <v>70</v>
      </c>
      <c r="C975" s="14" t="s">
        <v>49</v>
      </c>
      <c r="D975" t="s">
        <v>9</v>
      </c>
      <c r="E975" s="14" t="s">
        <v>163</v>
      </c>
      <c r="F975" s="43">
        <v>68.043899536132812</v>
      </c>
      <c r="V975"/>
    </row>
    <row r="976" spans="1:22" x14ac:dyDescent="0.2">
      <c r="A976" s="14" t="s">
        <v>70</v>
      </c>
      <c r="B976" s="14" t="s">
        <v>70</v>
      </c>
      <c r="C976" s="14" t="s">
        <v>141</v>
      </c>
      <c r="D976" t="s">
        <v>9</v>
      </c>
      <c r="E976" s="14" t="s">
        <v>163</v>
      </c>
      <c r="F976" s="43">
        <v>6.8227797746658325E-2</v>
      </c>
      <c r="V976"/>
    </row>
    <row r="977" spans="1:22" x14ac:dyDescent="0.2">
      <c r="A977" s="14" t="s">
        <v>71</v>
      </c>
      <c r="B977" s="14" t="s">
        <v>70</v>
      </c>
      <c r="C977" s="14" t="s">
        <v>153</v>
      </c>
      <c r="D977" t="s">
        <v>9</v>
      </c>
      <c r="E977" s="14" t="s">
        <v>163</v>
      </c>
      <c r="F977" s="43">
        <v>615.07530254125595</v>
      </c>
      <c r="V977"/>
    </row>
    <row r="978" spans="1:22" x14ac:dyDescent="0.2">
      <c r="A978" s="14" t="s">
        <v>71</v>
      </c>
      <c r="B978" s="14" t="s">
        <v>70</v>
      </c>
      <c r="C978" s="14" t="s">
        <v>49</v>
      </c>
      <c r="D978" t="s">
        <v>9</v>
      </c>
      <c r="E978" s="14" t="s">
        <v>163</v>
      </c>
      <c r="F978" s="43">
        <v>68.043899536132812</v>
      </c>
      <c r="V978"/>
    </row>
    <row r="979" spans="1:22" x14ac:dyDescent="0.2">
      <c r="A979" s="14" t="s">
        <v>71</v>
      </c>
      <c r="B979" s="14" t="s">
        <v>70</v>
      </c>
      <c r="C979" s="14" t="s">
        <v>141</v>
      </c>
      <c r="D979" t="s">
        <v>9</v>
      </c>
      <c r="E979" s="14" t="s">
        <v>163</v>
      </c>
      <c r="F979" s="43">
        <v>6.8227797746658325E-2</v>
      </c>
      <c r="V979"/>
    </row>
    <row r="980" spans="1:22" x14ac:dyDescent="0.2">
      <c r="A980" s="14" t="s">
        <v>72</v>
      </c>
      <c r="B980" s="14" t="s">
        <v>70</v>
      </c>
      <c r="C980" s="14" t="s">
        <v>153</v>
      </c>
      <c r="D980" t="s">
        <v>9</v>
      </c>
      <c r="E980" s="14" t="s">
        <v>163</v>
      </c>
      <c r="F980" s="43">
        <v>615.07530254125595</v>
      </c>
      <c r="V980"/>
    </row>
    <row r="981" spans="1:22" x14ac:dyDescent="0.2">
      <c r="A981" s="14" t="s">
        <v>72</v>
      </c>
      <c r="B981" s="14" t="s">
        <v>70</v>
      </c>
      <c r="C981" s="14" t="s">
        <v>49</v>
      </c>
      <c r="D981" t="s">
        <v>9</v>
      </c>
      <c r="E981" s="14" t="s">
        <v>163</v>
      </c>
      <c r="F981" s="43">
        <v>68.043899536132812</v>
      </c>
      <c r="V981"/>
    </row>
    <row r="982" spans="1:22" x14ac:dyDescent="0.2">
      <c r="A982" s="14" t="s">
        <v>72</v>
      </c>
      <c r="B982" s="14" t="s">
        <v>70</v>
      </c>
      <c r="C982" s="14" t="s">
        <v>141</v>
      </c>
      <c r="D982" t="s">
        <v>9</v>
      </c>
      <c r="E982" s="14" t="s">
        <v>163</v>
      </c>
      <c r="F982" s="43">
        <v>6.8227797746658325E-2</v>
      </c>
      <c r="V982"/>
    </row>
    <row r="983" spans="1:22" x14ac:dyDescent="0.2">
      <c r="A983" s="14" t="s">
        <v>70</v>
      </c>
      <c r="B983" s="14" t="s">
        <v>152</v>
      </c>
      <c r="C983" s="14" t="s">
        <v>153</v>
      </c>
      <c r="D983" t="s">
        <v>9</v>
      </c>
      <c r="E983" s="14" t="s">
        <v>163</v>
      </c>
      <c r="F983" s="43">
        <v>653.11486667394638</v>
      </c>
      <c r="V983"/>
    </row>
    <row r="984" spans="1:22" x14ac:dyDescent="0.2">
      <c r="A984" s="14" t="s">
        <v>70</v>
      </c>
      <c r="B984" s="14" t="s">
        <v>152</v>
      </c>
      <c r="C984" s="14" t="s">
        <v>49</v>
      </c>
      <c r="D984" t="s">
        <v>9</v>
      </c>
      <c r="E984" s="14" t="s">
        <v>163</v>
      </c>
      <c r="F984" s="43">
        <v>72.252098083496094</v>
      </c>
      <c r="V984"/>
    </row>
    <row r="985" spans="1:22" x14ac:dyDescent="0.2">
      <c r="A985" s="14" t="s">
        <v>70</v>
      </c>
      <c r="B985" s="14" t="s">
        <v>152</v>
      </c>
      <c r="C985" s="14" t="s">
        <v>141</v>
      </c>
      <c r="D985" t="s">
        <v>9</v>
      </c>
      <c r="E985" s="14" t="s">
        <v>163</v>
      </c>
      <c r="F985" s="43">
        <v>7.244737446308136E-2</v>
      </c>
      <c r="V985"/>
    </row>
    <row r="986" spans="1:22" x14ac:dyDescent="0.2">
      <c r="A986" s="14" t="s">
        <v>71</v>
      </c>
      <c r="B986" s="14" t="s">
        <v>152</v>
      </c>
      <c r="C986" s="14" t="s">
        <v>153</v>
      </c>
      <c r="D986" t="s">
        <v>9</v>
      </c>
      <c r="E986" s="14" t="s">
        <v>163</v>
      </c>
      <c r="F986" s="43">
        <v>653.11486667394638</v>
      </c>
      <c r="V986"/>
    </row>
    <row r="987" spans="1:22" x14ac:dyDescent="0.2">
      <c r="A987" s="14" t="s">
        <v>71</v>
      </c>
      <c r="B987" s="14" t="s">
        <v>152</v>
      </c>
      <c r="C987" s="14" t="s">
        <v>49</v>
      </c>
      <c r="D987" t="s">
        <v>9</v>
      </c>
      <c r="E987" s="14" t="s">
        <v>163</v>
      </c>
      <c r="F987" s="43">
        <v>72.252098083496094</v>
      </c>
      <c r="V987"/>
    </row>
    <row r="988" spans="1:22" x14ac:dyDescent="0.2">
      <c r="A988" s="14" t="s">
        <v>71</v>
      </c>
      <c r="B988" s="14" t="s">
        <v>152</v>
      </c>
      <c r="C988" s="14" t="s">
        <v>141</v>
      </c>
      <c r="D988" t="s">
        <v>9</v>
      </c>
      <c r="E988" s="14" t="s">
        <v>163</v>
      </c>
      <c r="F988" s="43">
        <v>7.244737446308136E-2</v>
      </c>
      <c r="V988"/>
    </row>
    <row r="989" spans="1:22" x14ac:dyDescent="0.2">
      <c r="A989" s="14" t="s">
        <v>72</v>
      </c>
      <c r="B989" s="14" t="s">
        <v>152</v>
      </c>
      <c r="C989" s="14" t="s">
        <v>153</v>
      </c>
      <c r="D989" t="s">
        <v>9</v>
      </c>
      <c r="E989" s="14" t="s">
        <v>163</v>
      </c>
      <c r="F989" s="43">
        <v>653.11486667394638</v>
      </c>
      <c r="V989"/>
    </row>
    <row r="990" spans="1:22" x14ac:dyDescent="0.2">
      <c r="A990" s="14" t="s">
        <v>72</v>
      </c>
      <c r="B990" s="14" t="s">
        <v>152</v>
      </c>
      <c r="C990" s="14" t="s">
        <v>49</v>
      </c>
      <c r="D990" t="s">
        <v>9</v>
      </c>
      <c r="E990" s="14" t="s">
        <v>163</v>
      </c>
      <c r="F990" s="43">
        <v>72.252098083496094</v>
      </c>
      <c r="V990"/>
    </row>
    <row r="991" spans="1:22" x14ac:dyDescent="0.2">
      <c r="A991" s="14" t="s">
        <v>72</v>
      </c>
      <c r="B991" s="14" t="s">
        <v>152</v>
      </c>
      <c r="C991" s="14" t="s">
        <v>141</v>
      </c>
      <c r="D991" t="s">
        <v>9</v>
      </c>
      <c r="E991" s="14" t="s">
        <v>163</v>
      </c>
      <c r="F991" s="43">
        <v>7.244737446308136E-2</v>
      </c>
      <c r="V991"/>
    </row>
    <row r="992" spans="1:22" x14ac:dyDescent="0.2">
      <c r="A992" s="14" t="s">
        <v>70</v>
      </c>
      <c r="B992" s="14" t="s">
        <v>70</v>
      </c>
      <c r="C992" s="14" t="s">
        <v>153</v>
      </c>
      <c r="D992" t="s">
        <v>9</v>
      </c>
      <c r="E992" s="14" t="s">
        <v>164</v>
      </c>
      <c r="F992" s="43">
        <v>220.37600791454315</v>
      </c>
      <c r="V992"/>
    </row>
    <row r="993" spans="1:22" x14ac:dyDescent="0.2">
      <c r="A993" s="14" t="s">
        <v>70</v>
      </c>
      <c r="B993" s="14" t="s">
        <v>70</v>
      </c>
      <c r="C993" s="14" t="s">
        <v>49</v>
      </c>
      <c r="D993" t="s">
        <v>9</v>
      </c>
      <c r="E993" s="14" t="s">
        <v>164</v>
      </c>
      <c r="F993" s="43">
        <v>24.379522323608398</v>
      </c>
      <c r="V993"/>
    </row>
    <row r="994" spans="1:22" x14ac:dyDescent="0.2">
      <c r="A994" s="14" t="s">
        <v>70</v>
      </c>
      <c r="B994" s="14" t="s">
        <v>70</v>
      </c>
      <c r="C994" s="14" t="s">
        <v>141</v>
      </c>
      <c r="D994" t="s">
        <v>9</v>
      </c>
      <c r="E994" s="14" t="s">
        <v>164</v>
      </c>
      <c r="F994" s="43">
        <v>2.4445414543151855E-2</v>
      </c>
      <c r="V994"/>
    </row>
    <row r="995" spans="1:22" x14ac:dyDescent="0.2">
      <c r="A995" s="14" t="s">
        <v>71</v>
      </c>
      <c r="B995" s="14" t="s">
        <v>70</v>
      </c>
      <c r="C995" s="14" t="s">
        <v>153</v>
      </c>
      <c r="D995" t="s">
        <v>9</v>
      </c>
      <c r="E995" s="14" t="s">
        <v>164</v>
      </c>
      <c r="F995" s="43">
        <v>220.82722282409668</v>
      </c>
      <c r="V995"/>
    </row>
    <row r="996" spans="1:22" x14ac:dyDescent="0.2">
      <c r="A996" s="14" t="s">
        <v>71</v>
      </c>
      <c r="B996" s="14" t="s">
        <v>70</v>
      </c>
      <c r="C996" s="14" t="s">
        <v>49</v>
      </c>
      <c r="D996" t="s">
        <v>9</v>
      </c>
      <c r="E996" s="14" t="s">
        <v>164</v>
      </c>
      <c r="F996" s="43">
        <v>24.429439544677734</v>
      </c>
      <c r="V996"/>
    </row>
    <row r="997" spans="1:22" x14ac:dyDescent="0.2">
      <c r="A997" s="14" t="s">
        <v>71</v>
      </c>
      <c r="B997" s="14" t="s">
        <v>70</v>
      </c>
      <c r="C997" s="14" t="s">
        <v>141</v>
      </c>
      <c r="D997" t="s">
        <v>9</v>
      </c>
      <c r="E997" s="14" t="s">
        <v>164</v>
      </c>
      <c r="F997" s="43">
        <v>2.4495465680956841E-2</v>
      </c>
      <c r="V997"/>
    </row>
    <row r="998" spans="1:22" x14ac:dyDescent="0.2">
      <c r="A998" s="14" t="s">
        <v>72</v>
      </c>
      <c r="B998" s="14" t="s">
        <v>70</v>
      </c>
      <c r="C998" s="14" t="s">
        <v>153</v>
      </c>
      <c r="D998" t="s">
        <v>9</v>
      </c>
      <c r="E998" s="14" t="s">
        <v>164</v>
      </c>
      <c r="F998" s="43">
        <v>357.38974833488464</v>
      </c>
      <c r="V998"/>
    </row>
    <row r="999" spans="1:22" x14ac:dyDescent="0.2">
      <c r="A999" s="14" t="s">
        <v>72</v>
      </c>
      <c r="B999" s="14" t="s">
        <v>70</v>
      </c>
      <c r="C999" s="14" t="s">
        <v>49</v>
      </c>
      <c r="D999" t="s">
        <v>9</v>
      </c>
      <c r="E999" s="14" t="s">
        <v>164</v>
      </c>
      <c r="F999" s="43">
        <v>39.536933898925781</v>
      </c>
      <c r="V999"/>
    </row>
    <row r="1000" spans="1:22" x14ac:dyDescent="0.2">
      <c r="A1000" s="14" t="s">
        <v>72</v>
      </c>
      <c r="B1000" s="14" t="s">
        <v>70</v>
      </c>
      <c r="C1000" s="14" t="s">
        <v>141</v>
      </c>
      <c r="D1000" t="s">
        <v>9</v>
      </c>
      <c r="E1000" s="14" t="s">
        <v>164</v>
      </c>
      <c r="F1000" s="43">
        <v>3.9643790572881699E-2</v>
      </c>
      <c r="V1000"/>
    </row>
    <row r="1001" spans="1:22" x14ac:dyDescent="0.2">
      <c r="A1001" s="14" t="s">
        <v>70</v>
      </c>
      <c r="B1001" s="14" t="s">
        <v>152</v>
      </c>
      <c r="C1001" s="14" t="s">
        <v>153</v>
      </c>
      <c r="D1001" t="s">
        <v>9</v>
      </c>
      <c r="E1001" s="14" t="s">
        <v>164</v>
      </c>
      <c r="F1001" s="43">
        <v>220.37600791454315</v>
      </c>
      <c r="V1001"/>
    </row>
    <row r="1002" spans="1:22" x14ac:dyDescent="0.2">
      <c r="A1002" s="14" t="s">
        <v>70</v>
      </c>
      <c r="B1002" s="14" t="s">
        <v>152</v>
      </c>
      <c r="C1002" s="14" t="s">
        <v>49</v>
      </c>
      <c r="D1002" t="s">
        <v>9</v>
      </c>
      <c r="E1002" s="14" t="s">
        <v>164</v>
      </c>
      <c r="F1002" s="43">
        <v>24.379522323608398</v>
      </c>
      <c r="V1002"/>
    </row>
    <row r="1003" spans="1:22" x14ac:dyDescent="0.2">
      <c r="A1003" s="14" t="s">
        <v>70</v>
      </c>
      <c r="B1003" s="14" t="s">
        <v>152</v>
      </c>
      <c r="C1003" s="14" t="s">
        <v>141</v>
      </c>
      <c r="D1003" t="s">
        <v>9</v>
      </c>
      <c r="E1003" s="14" t="s">
        <v>164</v>
      </c>
      <c r="F1003" s="43">
        <v>2.4445414543151855E-2</v>
      </c>
      <c r="V1003"/>
    </row>
    <row r="1004" spans="1:22" x14ac:dyDescent="0.2">
      <c r="A1004" s="14" t="s">
        <v>71</v>
      </c>
      <c r="B1004" s="14" t="s">
        <v>152</v>
      </c>
      <c r="C1004" s="14" t="s">
        <v>153</v>
      </c>
      <c r="D1004" t="s">
        <v>9</v>
      </c>
      <c r="E1004" s="14" t="s">
        <v>164</v>
      </c>
      <c r="F1004" s="43">
        <v>220.82722282409668</v>
      </c>
      <c r="V1004"/>
    </row>
    <row r="1005" spans="1:22" x14ac:dyDescent="0.2">
      <c r="A1005" s="14" t="s">
        <v>71</v>
      </c>
      <c r="B1005" s="14" t="s">
        <v>152</v>
      </c>
      <c r="C1005" s="14" t="s">
        <v>49</v>
      </c>
      <c r="D1005" t="s">
        <v>9</v>
      </c>
      <c r="E1005" s="14" t="s">
        <v>164</v>
      </c>
      <c r="F1005" s="43">
        <v>24.429439544677734</v>
      </c>
      <c r="V1005"/>
    </row>
    <row r="1006" spans="1:22" x14ac:dyDescent="0.2">
      <c r="A1006" s="14" t="s">
        <v>71</v>
      </c>
      <c r="B1006" s="14" t="s">
        <v>152</v>
      </c>
      <c r="C1006" s="14" t="s">
        <v>141</v>
      </c>
      <c r="D1006" t="s">
        <v>9</v>
      </c>
      <c r="E1006" s="14" t="s">
        <v>164</v>
      </c>
      <c r="F1006" s="43">
        <v>2.4495465680956841E-2</v>
      </c>
      <c r="V1006"/>
    </row>
    <row r="1007" spans="1:22" x14ac:dyDescent="0.2">
      <c r="A1007" s="14" t="s">
        <v>72</v>
      </c>
      <c r="B1007" s="14" t="s">
        <v>152</v>
      </c>
      <c r="C1007" s="14" t="s">
        <v>153</v>
      </c>
      <c r="D1007" t="s">
        <v>9</v>
      </c>
      <c r="E1007" s="14" t="s">
        <v>164</v>
      </c>
      <c r="F1007" s="43">
        <v>357.38974833488464</v>
      </c>
      <c r="V1007"/>
    </row>
    <row r="1008" spans="1:22" x14ac:dyDescent="0.2">
      <c r="A1008" s="14" t="s">
        <v>72</v>
      </c>
      <c r="B1008" s="14" t="s">
        <v>152</v>
      </c>
      <c r="C1008" s="14" t="s">
        <v>49</v>
      </c>
      <c r="D1008" t="s">
        <v>9</v>
      </c>
      <c r="E1008" s="14" t="s">
        <v>164</v>
      </c>
      <c r="F1008" s="43">
        <v>39.536933898925781</v>
      </c>
      <c r="V1008"/>
    </row>
    <row r="1009" spans="1:22" x14ac:dyDescent="0.2">
      <c r="A1009" s="14" t="s">
        <v>72</v>
      </c>
      <c r="B1009" s="14" t="s">
        <v>152</v>
      </c>
      <c r="C1009" s="14" t="s">
        <v>141</v>
      </c>
      <c r="D1009" t="s">
        <v>9</v>
      </c>
      <c r="E1009" s="14" t="s">
        <v>164</v>
      </c>
      <c r="F1009" s="43">
        <v>3.9643790572881699E-2</v>
      </c>
      <c r="V1009"/>
    </row>
    <row r="1010" spans="1:22" x14ac:dyDescent="0.2">
      <c r="A1010" s="14" t="s">
        <v>70</v>
      </c>
      <c r="B1010" s="14" t="s">
        <v>70</v>
      </c>
      <c r="C1010" s="14" t="s">
        <v>153</v>
      </c>
      <c r="D1010" t="s">
        <v>9</v>
      </c>
      <c r="E1010" s="14" t="s">
        <v>165</v>
      </c>
      <c r="F1010" s="43">
        <v>32.78192925453186</v>
      </c>
      <c r="V1010"/>
    </row>
    <row r="1011" spans="1:22" x14ac:dyDescent="0.2">
      <c r="A1011" s="14" t="s">
        <v>70</v>
      </c>
      <c r="B1011" s="14" t="s">
        <v>70</v>
      </c>
      <c r="C1011" s="14" t="s">
        <v>49</v>
      </c>
      <c r="D1011" t="s">
        <v>9</v>
      </c>
      <c r="E1011" s="14" t="s">
        <v>165</v>
      </c>
      <c r="F1011" s="43">
        <v>3.6265645027160645</v>
      </c>
      <c r="V1011"/>
    </row>
    <row r="1012" spans="1:22" x14ac:dyDescent="0.2">
      <c r="A1012" s="14" t="s">
        <v>70</v>
      </c>
      <c r="B1012" s="14" t="s">
        <v>70</v>
      </c>
      <c r="C1012" s="14" t="s">
        <v>141</v>
      </c>
      <c r="D1012" t="s">
        <v>9</v>
      </c>
      <c r="E1012" s="14" t="s">
        <v>165</v>
      </c>
      <c r="F1012" s="43">
        <v>3.6363659892231226E-3</v>
      </c>
      <c r="V1012"/>
    </row>
    <row r="1013" spans="1:22" x14ac:dyDescent="0.2">
      <c r="A1013" s="14" t="s">
        <v>71</v>
      </c>
      <c r="B1013" s="14" t="s">
        <v>70</v>
      </c>
      <c r="C1013" s="14" t="s">
        <v>153</v>
      </c>
      <c r="D1013" t="s">
        <v>9</v>
      </c>
      <c r="E1013" s="14" t="s">
        <v>165</v>
      </c>
      <c r="F1013" s="43">
        <v>37.812877058982849</v>
      </c>
      <c r="V1013"/>
    </row>
    <row r="1014" spans="1:22" x14ac:dyDescent="0.2">
      <c r="A1014" s="14" t="s">
        <v>71</v>
      </c>
      <c r="B1014" s="14" t="s">
        <v>70</v>
      </c>
      <c r="C1014" s="14" t="s">
        <v>49</v>
      </c>
      <c r="D1014" t="s">
        <v>9</v>
      </c>
      <c r="E1014" s="14" t="s">
        <v>165</v>
      </c>
      <c r="F1014" s="43">
        <v>4.1831226348876953</v>
      </c>
      <c r="V1014"/>
    </row>
    <row r="1015" spans="1:22" x14ac:dyDescent="0.2">
      <c r="A1015" s="14" t="s">
        <v>71</v>
      </c>
      <c r="B1015" s="14" t="s">
        <v>70</v>
      </c>
      <c r="C1015" s="14" t="s">
        <v>141</v>
      </c>
      <c r="D1015" t="s">
        <v>9</v>
      </c>
      <c r="E1015" s="14" t="s">
        <v>165</v>
      </c>
      <c r="F1015" s="43">
        <v>4.1944286786019802E-3</v>
      </c>
      <c r="V1015"/>
    </row>
    <row r="1016" spans="1:22" x14ac:dyDescent="0.2">
      <c r="A1016" s="14" t="s">
        <v>72</v>
      </c>
      <c r="B1016" s="14" t="s">
        <v>70</v>
      </c>
      <c r="C1016" s="14" t="s">
        <v>153</v>
      </c>
      <c r="D1016" t="s">
        <v>9</v>
      </c>
      <c r="E1016" s="14" t="s">
        <v>165</v>
      </c>
      <c r="F1016" s="43">
        <v>37.812877058982849</v>
      </c>
      <c r="V1016"/>
    </row>
    <row r="1017" spans="1:22" x14ac:dyDescent="0.2">
      <c r="A1017" s="14" t="s">
        <v>72</v>
      </c>
      <c r="B1017" s="14" t="s">
        <v>70</v>
      </c>
      <c r="C1017" s="14" t="s">
        <v>49</v>
      </c>
      <c r="D1017" t="s">
        <v>9</v>
      </c>
      <c r="E1017" s="14" t="s">
        <v>165</v>
      </c>
      <c r="F1017" s="43">
        <v>4.1831226348876953</v>
      </c>
      <c r="V1017"/>
    </row>
    <row r="1018" spans="1:22" x14ac:dyDescent="0.2">
      <c r="A1018" s="14" t="s">
        <v>72</v>
      </c>
      <c r="B1018" s="14" t="s">
        <v>70</v>
      </c>
      <c r="C1018" s="14" t="s">
        <v>141</v>
      </c>
      <c r="D1018" t="s">
        <v>9</v>
      </c>
      <c r="E1018" s="14" t="s">
        <v>165</v>
      </c>
      <c r="F1018" s="43">
        <v>4.1944286786019802E-3</v>
      </c>
      <c r="V1018"/>
    </row>
    <row r="1019" spans="1:22" x14ac:dyDescent="0.2">
      <c r="A1019" s="14" t="s">
        <v>70</v>
      </c>
      <c r="B1019" s="14" t="s">
        <v>152</v>
      </c>
      <c r="C1019" s="14" t="s">
        <v>153</v>
      </c>
      <c r="D1019" t="s">
        <v>9</v>
      </c>
      <c r="E1019" s="14" t="s">
        <v>165</v>
      </c>
      <c r="F1019" s="43">
        <v>61.374939799308777</v>
      </c>
      <c r="V1019"/>
    </row>
    <row r="1020" spans="1:22" x14ac:dyDescent="0.2">
      <c r="A1020" s="14" t="s">
        <v>70</v>
      </c>
      <c r="B1020" s="14" t="s">
        <v>152</v>
      </c>
      <c r="C1020" s="14" t="s">
        <v>49</v>
      </c>
      <c r="D1020" t="s">
        <v>9</v>
      </c>
      <c r="E1020" s="14" t="s">
        <v>165</v>
      </c>
      <c r="F1020" s="43">
        <v>6.7897214889526367</v>
      </c>
      <c r="V1020"/>
    </row>
    <row r="1021" spans="1:22" x14ac:dyDescent="0.2">
      <c r="A1021" s="14" t="s">
        <v>70</v>
      </c>
      <c r="B1021" s="14" t="s">
        <v>152</v>
      </c>
      <c r="C1021" s="14" t="s">
        <v>141</v>
      </c>
      <c r="D1021" t="s">
        <v>9</v>
      </c>
      <c r="E1021" s="14" t="s">
        <v>165</v>
      </c>
      <c r="F1021" s="43">
        <v>6.8080723285675049E-3</v>
      </c>
      <c r="V1021"/>
    </row>
    <row r="1022" spans="1:22" x14ac:dyDescent="0.2">
      <c r="A1022" s="14" t="s">
        <v>71</v>
      </c>
      <c r="B1022" s="14" t="s">
        <v>152</v>
      </c>
      <c r="C1022" s="14" t="s">
        <v>153</v>
      </c>
      <c r="D1022" t="s">
        <v>9</v>
      </c>
      <c r="E1022" s="14" t="s">
        <v>165</v>
      </c>
      <c r="F1022" s="43">
        <v>62.297369122505188</v>
      </c>
      <c r="V1022"/>
    </row>
    <row r="1023" spans="1:22" x14ac:dyDescent="0.2">
      <c r="A1023" s="14" t="s">
        <v>71</v>
      </c>
      <c r="B1023" s="14" t="s">
        <v>152</v>
      </c>
      <c r="C1023" s="14" t="s">
        <v>49</v>
      </c>
      <c r="D1023" t="s">
        <v>9</v>
      </c>
      <c r="E1023" s="14" t="s">
        <v>165</v>
      </c>
      <c r="F1023" s="43">
        <v>6.8917670249938965</v>
      </c>
      <c r="V1023"/>
    </row>
    <row r="1024" spans="1:22" x14ac:dyDescent="0.2">
      <c r="A1024" s="14" t="s">
        <v>71</v>
      </c>
      <c r="B1024" s="14" t="s">
        <v>152</v>
      </c>
      <c r="C1024" s="14" t="s">
        <v>141</v>
      </c>
      <c r="D1024" t="s">
        <v>9</v>
      </c>
      <c r="E1024" s="14" t="s">
        <v>165</v>
      </c>
      <c r="F1024" s="43">
        <v>6.9103934802114964E-3</v>
      </c>
      <c r="V1024"/>
    </row>
    <row r="1025" spans="1:22" x14ac:dyDescent="0.2">
      <c r="A1025" s="14" t="s">
        <v>72</v>
      </c>
      <c r="B1025" s="14" t="s">
        <v>152</v>
      </c>
      <c r="C1025" s="14" t="s">
        <v>153</v>
      </c>
      <c r="D1025" t="s">
        <v>9</v>
      </c>
      <c r="E1025" s="14" t="s">
        <v>165</v>
      </c>
      <c r="F1025" s="43">
        <v>62.297369122505188</v>
      </c>
      <c r="V1025"/>
    </row>
    <row r="1026" spans="1:22" x14ac:dyDescent="0.2">
      <c r="A1026" s="14" t="s">
        <v>72</v>
      </c>
      <c r="B1026" s="14" t="s">
        <v>152</v>
      </c>
      <c r="C1026" s="14" t="s">
        <v>49</v>
      </c>
      <c r="D1026" t="s">
        <v>9</v>
      </c>
      <c r="E1026" s="14" t="s">
        <v>165</v>
      </c>
      <c r="F1026" s="43">
        <v>6.8917670249938965</v>
      </c>
      <c r="V1026"/>
    </row>
    <row r="1027" spans="1:22" x14ac:dyDescent="0.2">
      <c r="A1027" s="14" t="s">
        <v>72</v>
      </c>
      <c r="B1027" s="14" t="s">
        <v>152</v>
      </c>
      <c r="C1027" s="14" t="s">
        <v>141</v>
      </c>
      <c r="D1027" t="s">
        <v>9</v>
      </c>
      <c r="E1027" s="14" t="s">
        <v>165</v>
      </c>
      <c r="F1027" s="43">
        <v>6.9103934802114964E-3</v>
      </c>
      <c r="V1027"/>
    </row>
    <row r="1028" spans="1:22" x14ac:dyDescent="0.2">
      <c r="A1028" s="14" t="s">
        <v>70</v>
      </c>
      <c r="B1028" s="14" t="s">
        <v>70</v>
      </c>
      <c r="C1028" s="14" t="s">
        <v>153</v>
      </c>
      <c r="D1028" t="s">
        <v>9</v>
      </c>
      <c r="E1028" s="14" t="s">
        <v>166</v>
      </c>
      <c r="F1028" s="43">
        <v>0.86899999999999999</v>
      </c>
      <c r="V1028"/>
    </row>
    <row r="1029" spans="1:22" x14ac:dyDescent="0.2">
      <c r="A1029" s="14" t="s">
        <v>70</v>
      </c>
      <c r="B1029" s="14" t="s">
        <v>70</v>
      </c>
      <c r="C1029" s="14" t="s">
        <v>49</v>
      </c>
      <c r="D1029" t="s">
        <v>9</v>
      </c>
      <c r="E1029" s="14" t="s">
        <v>166</v>
      </c>
      <c r="F1029" s="43">
        <v>9.613480418920517E-2</v>
      </c>
      <c r="V1029"/>
    </row>
    <row r="1030" spans="1:22" x14ac:dyDescent="0.2">
      <c r="A1030" s="14" t="s">
        <v>70</v>
      </c>
      <c r="B1030" s="14" t="s">
        <v>70</v>
      </c>
      <c r="C1030" s="14" t="s">
        <v>141</v>
      </c>
      <c r="D1030" t="s">
        <v>9</v>
      </c>
      <c r="E1030" s="14" t="s">
        <v>166</v>
      </c>
      <c r="F1030" s="43">
        <v>9.6394636784680188E-5</v>
      </c>
      <c r="V1030"/>
    </row>
    <row r="1031" spans="1:22" x14ac:dyDescent="0.2">
      <c r="A1031" s="14" t="s">
        <v>71</v>
      </c>
      <c r="B1031" s="14" t="s">
        <v>70</v>
      </c>
      <c r="C1031" s="14" t="s">
        <v>153</v>
      </c>
      <c r="D1031" t="s">
        <v>9</v>
      </c>
      <c r="E1031" s="14" t="s">
        <v>166</v>
      </c>
      <c r="F1031" s="43">
        <v>0.86900000000000011</v>
      </c>
      <c r="V1031"/>
    </row>
    <row r="1032" spans="1:22" x14ac:dyDescent="0.2">
      <c r="A1032" s="14" t="s">
        <v>71</v>
      </c>
      <c r="B1032" s="14" t="s">
        <v>70</v>
      </c>
      <c r="C1032" s="14" t="s">
        <v>49</v>
      </c>
      <c r="D1032" t="s">
        <v>9</v>
      </c>
      <c r="E1032" s="14" t="s">
        <v>166</v>
      </c>
      <c r="F1032" s="43">
        <v>9.613480418920517E-2</v>
      </c>
      <c r="V1032"/>
    </row>
    <row r="1033" spans="1:22" x14ac:dyDescent="0.2">
      <c r="A1033" s="14" t="s">
        <v>71</v>
      </c>
      <c r="B1033" s="14" t="s">
        <v>70</v>
      </c>
      <c r="C1033" s="14" t="s">
        <v>141</v>
      </c>
      <c r="D1033" t="s">
        <v>9</v>
      </c>
      <c r="E1033" s="14" t="s">
        <v>166</v>
      </c>
      <c r="F1033" s="43">
        <v>9.6394636784680188E-5</v>
      </c>
      <c r="V1033"/>
    </row>
    <row r="1034" spans="1:22" x14ac:dyDescent="0.2">
      <c r="A1034" s="14" t="s">
        <v>72</v>
      </c>
      <c r="B1034" s="14" t="s">
        <v>70</v>
      </c>
      <c r="C1034" s="14" t="s">
        <v>153</v>
      </c>
      <c r="D1034" t="s">
        <v>9</v>
      </c>
      <c r="E1034" s="14" t="s">
        <v>166</v>
      </c>
      <c r="F1034" s="43">
        <v>0.86899999999999999</v>
      </c>
      <c r="V1034"/>
    </row>
    <row r="1035" spans="1:22" x14ac:dyDescent="0.2">
      <c r="A1035" s="14" t="s">
        <v>72</v>
      </c>
      <c r="B1035" s="14" t="s">
        <v>70</v>
      </c>
      <c r="C1035" s="14" t="s">
        <v>49</v>
      </c>
      <c r="D1035" t="s">
        <v>9</v>
      </c>
      <c r="E1035" s="14" t="s">
        <v>166</v>
      </c>
      <c r="F1035" s="43">
        <v>9.613480418920517E-2</v>
      </c>
      <c r="V1035"/>
    </row>
    <row r="1036" spans="1:22" x14ac:dyDescent="0.2">
      <c r="A1036" s="14" t="s">
        <v>72</v>
      </c>
      <c r="B1036" s="14" t="s">
        <v>70</v>
      </c>
      <c r="C1036" s="14" t="s">
        <v>141</v>
      </c>
      <c r="D1036" t="s">
        <v>9</v>
      </c>
      <c r="E1036" s="14" t="s">
        <v>166</v>
      </c>
      <c r="F1036" s="43">
        <v>9.6394636784680188E-5</v>
      </c>
      <c r="V1036"/>
    </row>
    <row r="1037" spans="1:22" x14ac:dyDescent="0.2">
      <c r="A1037" s="14" t="s">
        <v>70</v>
      </c>
      <c r="B1037" s="14" t="s">
        <v>152</v>
      </c>
      <c r="C1037" s="14" t="s">
        <v>153</v>
      </c>
      <c r="D1037" t="s">
        <v>9</v>
      </c>
      <c r="E1037" s="14" t="s">
        <v>166</v>
      </c>
      <c r="F1037" s="43">
        <v>0.86900000000000011</v>
      </c>
      <c r="V1037"/>
    </row>
    <row r="1038" spans="1:22" x14ac:dyDescent="0.2">
      <c r="A1038" s="14" t="s">
        <v>70</v>
      </c>
      <c r="B1038" s="14" t="s">
        <v>152</v>
      </c>
      <c r="C1038" s="14" t="s">
        <v>49</v>
      </c>
      <c r="D1038" t="s">
        <v>9</v>
      </c>
      <c r="E1038" s="14" t="s">
        <v>166</v>
      </c>
      <c r="F1038" s="43">
        <v>9.613480418920517E-2</v>
      </c>
      <c r="V1038"/>
    </row>
    <row r="1039" spans="1:22" x14ac:dyDescent="0.2">
      <c r="A1039" s="14" t="s">
        <v>70</v>
      </c>
      <c r="B1039" s="14" t="s">
        <v>152</v>
      </c>
      <c r="C1039" s="14" t="s">
        <v>141</v>
      </c>
      <c r="D1039" t="s">
        <v>9</v>
      </c>
      <c r="E1039" s="14" t="s">
        <v>166</v>
      </c>
      <c r="F1039" s="43">
        <v>9.6394636784680188E-5</v>
      </c>
      <c r="V1039"/>
    </row>
    <row r="1040" spans="1:22" x14ac:dyDescent="0.2">
      <c r="A1040" s="14" t="s">
        <v>71</v>
      </c>
      <c r="B1040" s="14" t="s">
        <v>152</v>
      </c>
      <c r="C1040" s="14" t="s">
        <v>153</v>
      </c>
      <c r="D1040" t="s">
        <v>9</v>
      </c>
      <c r="E1040" s="14" t="s">
        <v>166</v>
      </c>
      <c r="F1040" s="43">
        <v>0.86900000000000011</v>
      </c>
      <c r="V1040"/>
    </row>
    <row r="1041" spans="1:22" x14ac:dyDescent="0.2">
      <c r="A1041" s="14" t="s">
        <v>71</v>
      </c>
      <c r="B1041" s="14" t="s">
        <v>152</v>
      </c>
      <c r="C1041" s="14" t="s">
        <v>49</v>
      </c>
      <c r="D1041" t="s">
        <v>9</v>
      </c>
      <c r="E1041" s="14" t="s">
        <v>166</v>
      </c>
      <c r="F1041" s="43">
        <v>9.613480418920517E-2</v>
      </c>
      <c r="V1041"/>
    </row>
    <row r="1042" spans="1:22" x14ac:dyDescent="0.2">
      <c r="A1042" s="14" t="s">
        <v>71</v>
      </c>
      <c r="B1042" s="14" t="s">
        <v>152</v>
      </c>
      <c r="C1042" s="14" t="s">
        <v>141</v>
      </c>
      <c r="D1042" t="s">
        <v>9</v>
      </c>
      <c r="E1042" s="14" t="s">
        <v>166</v>
      </c>
      <c r="F1042" s="43">
        <v>9.6394636784680188E-5</v>
      </c>
      <c r="V1042"/>
    </row>
    <row r="1043" spans="1:22" x14ac:dyDescent="0.2">
      <c r="A1043" s="14" t="s">
        <v>72</v>
      </c>
      <c r="B1043" s="14" t="s">
        <v>152</v>
      </c>
      <c r="C1043" s="14" t="s">
        <v>153</v>
      </c>
      <c r="D1043" t="s">
        <v>9</v>
      </c>
      <c r="E1043" s="14" t="s">
        <v>166</v>
      </c>
      <c r="F1043" s="43">
        <v>0.86899999999999999</v>
      </c>
      <c r="V1043"/>
    </row>
    <row r="1044" spans="1:22" x14ac:dyDescent="0.2">
      <c r="A1044" s="14" t="s">
        <v>72</v>
      </c>
      <c r="B1044" s="14" t="s">
        <v>152</v>
      </c>
      <c r="C1044" s="14" t="s">
        <v>49</v>
      </c>
      <c r="D1044" t="s">
        <v>9</v>
      </c>
      <c r="E1044" s="14" t="s">
        <v>166</v>
      </c>
      <c r="F1044" s="43">
        <v>9.613480418920517E-2</v>
      </c>
      <c r="V1044"/>
    </row>
    <row r="1045" spans="1:22" x14ac:dyDescent="0.2">
      <c r="A1045" s="14" t="s">
        <v>72</v>
      </c>
      <c r="B1045" s="14" t="s">
        <v>152</v>
      </c>
      <c r="C1045" s="14" t="s">
        <v>141</v>
      </c>
      <c r="D1045" t="s">
        <v>9</v>
      </c>
      <c r="E1045" s="14" t="s">
        <v>166</v>
      </c>
      <c r="F1045" s="43">
        <v>9.6394636784680188E-5</v>
      </c>
      <c r="V1045"/>
    </row>
    <row r="1046" spans="1:22" x14ac:dyDescent="0.2">
      <c r="A1046" s="14" t="s">
        <v>70</v>
      </c>
      <c r="B1046" s="14" t="s">
        <v>70</v>
      </c>
      <c r="C1046" s="14" t="s">
        <v>153</v>
      </c>
      <c r="D1046" t="s">
        <v>9</v>
      </c>
      <c r="E1046" s="14" t="s">
        <v>167</v>
      </c>
      <c r="F1046" s="43">
        <v>254.02693724632263</v>
      </c>
      <c r="V1046"/>
    </row>
    <row r="1047" spans="1:22" x14ac:dyDescent="0.2">
      <c r="A1047" s="14" t="s">
        <v>70</v>
      </c>
      <c r="B1047" s="14" t="s">
        <v>70</v>
      </c>
      <c r="C1047" s="14" t="s">
        <v>49</v>
      </c>
      <c r="D1047" t="s">
        <v>9</v>
      </c>
      <c r="E1047" s="14" t="s">
        <v>167</v>
      </c>
      <c r="F1047" s="43">
        <v>28.102222442626953</v>
      </c>
      <c r="V1047"/>
    </row>
    <row r="1048" spans="1:22" x14ac:dyDescent="0.2">
      <c r="A1048" s="14" t="s">
        <v>70</v>
      </c>
      <c r="B1048" s="14" t="s">
        <v>70</v>
      </c>
      <c r="C1048" s="14" t="s">
        <v>141</v>
      </c>
      <c r="D1048" t="s">
        <v>9</v>
      </c>
      <c r="E1048" s="14" t="s">
        <v>167</v>
      </c>
      <c r="F1048" s="43">
        <v>2.8178174048662186E-2</v>
      </c>
      <c r="V1048"/>
    </row>
    <row r="1049" spans="1:22" x14ac:dyDescent="0.2">
      <c r="A1049" s="14" t="s">
        <v>71</v>
      </c>
      <c r="B1049" s="14" t="s">
        <v>70</v>
      </c>
      <c r="C1049" s="14" t="s">
        <v>153</v>
      </c>
      <c r="D1049" t="s">
        <v>9</v>
      </c>
      <c r="E1049" s="14" t="s">
        <v>167</v>
      </c>
      <c r="F1049" s="43">
        <v>259.50910019874573</v>
      </c>
      <c r="V1049"/>
    </row>
    <row r="1050" spans="1:22" x14ac:dyDescent="0.2">
      <c r="A1050" s="14" t="s">
        <v>71</v>
      </c>
      <c r="B1050" s="14" t="s">
        <v>70</v>
      </c>
      <c r="C1050" s="14" t="s">
        <v>49</v>
      </c>
      <c r="D1050" t="s">
        <v>9</v>
      </c>
      <c r="E1050" s="14" t="s">
        <v>167</v>
      </c>
      <c r="F1050" s="43">
        <v>28.708696365356445</v>
      </c>
      <c r="V1050"/>
    </row>
    <row r="1051" spans="1:22" x14ac:dyDescent="0.2">
      <c r="A1051" s="14" t="s">
        <v>71</v>
      </c>
      <c r="B1051" s="14" t="s">
        <v>70</v>
      </c>
      <c r="C1051" s="14" t="s">
        <v>141</v>
      </c>
      <c r="D1051" t="s">
        <v>9</v>
      </c>
      <c r="E1051" s="14" t="s">
        <v>167</v>
      </c>
      <c r="F1051" s="43">
        <v>2.8786288574337959E-2</v>
      </c>
      <c r="V1051"/>
    </row>
    <row r="1052" spans="1:22" x14ac:dyDescent="0.2">
      <c r="A1052" s="14" t="s">
        <v>72</v>
      </c>
      <c r="B1052" s="14" t="s">
        <v>70</v>
      </c>
      <c r="C1052" s="14" t="s">
        <v>153</v>
      </c>
      <c r="D1052" t="s">
        <v>9</v>
      </c>
      <c r="E1052" s="14" t="s">
        <v>167</v>
      </c>
      <c r="F1052" s="43">
        <v>396.07162570953369</v>
      </c>
      <c r="V1052"/>
    </row>
    <row r="1053" spans="1:22" x14ac:dyDescent="0.2">
      <c r="A1053" s="14" t="s">
        <v>72</v>
      </c>
      <c r="B1053" s="14" t="s">
        <v>70</v>
      </c>
      <c r="C1053" s="14" t="s">
        <v>49</v>
      </c>
      <c r="D1053" t="s">
        <v>9</v>
      </c>
      <c r="E1053" s="14" t="s">
        <v>167</v>
      </c>
      <c r="F1053" s="43">
        <v>43.816188812255859</v>
      </c>
      <c r="V1053"/>
    </row>
    <row r="1054" spans="1:22" x14ac:dyDescent="0.2">
      <c r="A1054" s="14" t="s">
        <v>72</v>
      </c>
      <c r="B1054" s="14" t="s">
        <v>70</v>
      </c>
      <c r="C1054" s="14" t="s">
        <v>141</v>
      </c>
      <c r="D1054" t="s">
        <v>9</v>
      </c>
      <c r="E1054" s="14" t="s">
        <v>167</v>
      </c>
      <c r="F1054" s="43">
        <v>4.3934613466262817E-2</v>
      </c>
      <c r="V1054"/>
    </row>
    <row r="1055" spans="1:22" x14ac:dyDescent="0.2">
      <c r="A1055" s="14" t="s">
        <v>70</v>
      </c>
      <c r="B1055" s="14" t="s">
        <v>152</v>
      </c>
      <c r="C1055" s="14" t="s">
        <v>153</v>
      </c>
      <c r="D1055" t="s">
        <v>9</v>
      </c>
      <c r="E1055" s="14" t="s">
        <v>167</v>
      </c>
      <c r="F1055" s="43">
        <v>282.61994552612305</v>
      </c>
      <c r="V1055"/>
    </row>
    <row r="1056" spans="1:22" x14ac:dyDescent="0.2">
      <c r="A1056" s="14" t="s">
        <v>70</v>
      </c>
      <c r="B1056" s="14" t="s">
        <v>152</v>
      </c>
      <c r="C1056" s="14" t="s">
        <v>49</v>
      </c>
      <c r="D1056" t="s">
        <v>9</v>
      </c>
      <c r="E1056" s="14" t="s">
        <v>167</v>
      </c>
      <c r="F1056" s="43">
        <v>31.265378952026367</v>
      </c>
      <c r="V1056"/>
    </row>
    <row r="1057" spans="1:22" x14ac:dyDescent="0.2">
      <c r="A1057" s="14" t="s">
        <v>70</v>
      </c>
      <c r="B1057" s="14" t="s">
        <v>152</v>
      </c>
      <c r="C1057" s="14" t="s">
        <v>141</v>
      </c>
      <c r="D1057" t="s">
        <v>9</v>
      </c>
      <c r="E1057" s="14" t="s">
        <v>167</v>
      </c>
      <c r="F1057" s="43">
        <v>3.1349882483482361E-2</v>
      </c>
      <c r="V1057"/>
    </row>
    <row r="1058" spans="1:22" x14ac:dyDescent="0.2">
      <c r="A1058" s="14" t="s">
        <v>71</v>
      </c>
      <c r="B1058" s="14" t="s">
        <v>152</v>
      </c>
      <c r="C1058" s="14" t="s">
        <v>153</v>
      </c>
      <c r="D1058" t="s">
        <v>9</v>
      </c>
      <c r="E1058" s="14" t="s">
        <v>167</v>
      </c>
      <c r="F1058" s="43">
        <v>283.9935907125473</v>
      </c>
      <c r="V1058"/>
    </row>
    <row r="1059" spans="1:22" x14ac:dyDescent="0.2">
      <c r="A1059" s="14" t="s">
        <v>71</v>
      </c>
      <c r="B1059" s="14" t="s">
        <v>152</v>
      </c>
      <c r="C1059" s="14" t="s">
        <v>49</v>
      </c>
      <c r="D1059" t="s">
        <v>9</v>
      </c>
      <c r="E1059" s="14" t="s">
        <v>167</v>
      </c>
      <c r="F1059" s="43">
        <v>31.417341232299805</v>
      </c>
      <c r="V1059"/>
    </row>
    <row r="1060" spans="1:22" x14ac:dyDescent="0.2">
      <c r="A1060" s="14" t="s">
        <v>71</v>
      </c>
      <c r="B1060" s="14" t="s">
        <v>152</v>
      </c>
      <c r="C1060" s="14" t="s">
        <v>141</v>
      </c>
      <c r="D1060" t="s">
        <v>9</v>
      </c>
      <c r="E1060" s="14" t="s">
        <v>167</v>
      </c>
      <c r="F1060" s="43">
        <v>3.150225430727005E-2</v>
      </c>
      <c r="V1060"/>
    </row>
    <row r="1061" spans="1:22" x14ac:dyDescent="0.2">
      <c r="A1061" s="14" t="s">
        <v>72</v>
      </c>
      <c r="B1061" s="14" t="s">
        <v>152</v>
      </c>
      <c r="C1061" s="14" t="s">
        <v>153</v>
      </c>
      <c r="D1061" t="s">
        <v>9</v>
      </c>
      <c r="E1061" s="14" t="s">
        <v>167</v>
      </c>
      <c r="F1061" s="43">
        <v>420.55611991882324</v>
      </c>
      <c r="V1061"/>
    </row>
    <row r="1062" spans="1:22" x14ac:dyDescent="0.2">
      <c r="A1062" s="14" t="s">
        <v>72</v>
      </c>
      <c r="B1062" s="14" t="s">
        <v>152</v>
      </c>
      <c r="C1062" s="14" t="s">
        <v>49</v>
      </c>
      <c r="D1062" t="s">
        <v>9</v>
      </c>
      <c r="E1062" s="14" t="s">
        <v>167</v>
      </c>
      <c r="F1062" s="43">
        <v>46.524833679199219</v>
      </c>
      <c r="V1062"/>
    </row>
    <row r="1063" spans="1:22" x14ac:dyDescent="0.2">
      <c r="A1063" s="14" t="s">
        <v>72</v>
      </c>
      <c r="B1063" s="14" t="s">
        <v>152</v>
      </c>
      <c r="C1063" s="14" t="s">
        <v>141</v>
      </c>
      <c r="D1063" t="s">
        <v>9</v>
      </c>
      <c r="E1063" s="14" t="s">
        <v>167</v>
      </c>
      <c r="F1063" s="43">
        <v>4.6650581061840057E-2</v>
      </c>
      <c r="V1063"/>
    </row>
    <row r="1064" spans="1:22" x14ac:dyDescent="0.2">
      <c r="A1064" s="14" t="s">
        <v>70</v>
      </c>
      <c r="B1064" s="14" t="s">
        <v>70</v>
      </c>
      <c r="C1064" s="14" t="s">
        <v>153</v>
      </c>
      <c r="D1064" t="s">
        <v>9</v>
      </c>
      <c r="E1064" s="14" t="s">
        <v>168</v>
      </c>
      <c r="F1064" s="43">
        <v>429.34075713157654</v>
      </c>
      <c r="V1064"/>
    </row>
    <row r="1065" spans="1:22" x14ac:dyDescent="0.2">
      <c r="A1065" s="14" t="s">
        <v>70</v>
      </c>
      <c r="B1065" s="14" t="s">
        <v>70</v>
      </c>
      <c r="C1065" s="14" t="s">
        <v>49</v>
      </c>
      <c r="D1065" t="s">
        <v>9</v>
      </c>
      <c r="E1065" s="14" t="s">
        <v>168</v>
      </c>
      <c r="F1065" s="43">
        <v>47.496654510498047</v>
      </c>
      <c r="V1065"/>
    </row>
    <row r="1066" spans="1:22" x14ac:dyDescent="0.2">
      <c r="A1066" s="14" t="s">
        <v>70</v>
      </c>
      <c r="B1066" s="14" t="s">
        <v>70</v>
      </c>
      <c r="C1066" s="14" t="s">
        <v>141</v>
      </c>
      <c r="D1066" t="s">
        <v>9</v>
      </c>
      <c r="E1066" s="14" t="s">
        <v>168</v>
      </c>
      <c r="F1066" s="43">
        <v>4.7625023871660233E-2</v>
      </c>
      <c r="V1066"/>
    </row>
    <row r="1067" spans="1:22" x14ac:dyDescent="0.2">
      <c r="A1067" s="14" t="s">
        <v>71</v>
      </c>
      <c r="B1067" s="14" t="s">
        <v>70</v>
      </c>
      <c r="C1067" s="14" t="s">
        <v>153</v>
      </c>
      <c r="D1067" t="s">
        <v>9</v>
      </c>
      <c r="E1067" s="14" t="s">
        <v>168</v>
      </c>
      <c r="F1067" s="43">
        <v>423.85859298706055</v>
      </c>
      <c r="V1067"/>
    </row>
    <row r="1068" spans="1:22" x14ac:dyDescent="0.2">
      <c r="A1068" s="14" t="s">
        <v>71</v>
      </c>
      <c r="B1068" s="14" t="s">
        <v>70</v>
      </c>
      <c r="C1068" s="14" t="s">
        <v>49</v>
      </c>
      <c r="D1068" t="s">
        <v>9</v>
      </c>
      <c r="E1068" s="14" t="s">
        <v>168</v>
      </c>
      <c r="F1068" s="43">
        <v>46.890178680419922</v>
      </c>
      <c r="V1068"/>
    </row>
    <row r="1069" spans="1:22" x14ac:dyDescent="0.2">
      <c r="A1069" s="14" t="s">
        <v>71</v>
      </c>
      <c r="B1069" s="14" t="s">
        <v>70</v>
      </c>
      <c r="C1069" s="14" t="s">
        <v>141</v>
      </c>
      <c r="D1069" t="s">
        <v>9</v>
      </c>
      <c r="E1069" s="14" t="s">
        <v>168</v>
      </c>
      <c r="F1069" s="43">
        <v>4.701690748333931E-2</v>
      </c>
      <c r="V1069"/>
    </row>
    <row r="1070" spans="1:22" x14ac:dyDescent="0.2">
      <c r="A1070" s="14" t="s">
        <v>72</v>
      </c>
      <c r="B1070" s="14" t="s">
        <v>70</v>
      </c>
      <c r="C1070" s="14" t="s">
        <v>153</v>
      </c>
      <c r="D1070" t="s">
        <v>9</v>
      </c>
      <c r="E1070" s="14" t="s">
        <v>168</v>
      </c>
      <c r="F1070" s="43">
        <v>675.82208013534546</v>
      </c>
      <c r="V1070"/>
    </row>
    <row r="1071" spans="1:22" x14ac:dyDescent="0.2">
      <c r="A1071" s="14" t="s">
        <v>72</v>
      </c>
      <c r="B1071" s="14" t="s">
        <v>70</v>
      </c>
      <c r="C1071" s="14" t="s">
        <v>49</v>
      </c>
      <c r="D1071" t="s">
        <v>9</v>
      </c>
      <c r="E1071" s="14" t="s">
        <v>168</v>
      </c>
      <c r="F1071" s="43">
        <v>74.764129638671875</v>
      </c>
      <c r="V1071"/>
    </row>
    <row r="1072" spans="1:22" x14ac:dyDescent="0.2">
      <c r="A1072" s="14" t="s">
        <v>72</v>
      </c>
      <c r="B1072" s="14" t="s">
        <v>70</v>
      </c>
      <c r="C1072" s="14" t="s">
        <v>141</v>
      </c>
      <c r="D1072" t="s">
        <v>9</v>
      </c>
      <c r="E1072" s="14" t="s">
        <v>168</v>
      </c>
      <c r="F1072" s="43">
        <v>7.4966192245483398E-2</v>
      </c>
      <c r="V1072"/>
    </row>
    <row r="1073" spans="1:22" x14ac:dyDescent="0.2">
      <c r="A1073" s="14" t="s">
        <v>70</v>
      </c>
      <c r="B1073" s="14" t="s">
        <v>152</v>
      </c>
      <c r="C1073" s="14" t="s">
        <v>153</v>
      </c>
      <c r="D1073" t="s">
        <v>9</v>
      </c>
      <c r="E1073" s="14" t="s">
        <v>168</v>
      </c>
      <c r="F1073" s="43">
        <v>362.70818686485291</v>
      </c>
      <c r="V1073"/>
    </row>
    <row r="1074" spans="1:22" x14ac:dyDescent="0.2">
      <c r="A1074" s="14" t="s">
        <v>70</v>
      </c>
      <c r="B1074" s="14" t="s">
        <v>152</v>
      </c>
      <c r="C1074" s="14" t="s">
        <v>49</v>
      </c>
      <c r="D1074" t="s">
        <v>9</v>
      </c>
      <c r="E1074" s="14" t="s">
        <v>168</v>
      </c>
      <c r="F1074" s="43">
        <v>40.125293731689453</v>
      </c>
      <c r="V1074"/>
    </row>
    <row r="1075" spans="1:22" x14ac:dyDescent="0.2">
      <c r="A1075" s="14" t="s">
        <v>70</v>
      </c>
      <c r="B1075" s="14" t="s">
        <v>152</v>
      </c>
      <c r="C1075" s="14" t="s">
        <v>141</v>
      </c>
      <c r="D1075" t="s">
        <v>9</v>
      </c>
      <c r="E1075" s="14" t="s">
        <v>168</v>
      </c>
      <c r="F1075" s="43">
        <v>4.0233742445707321E-2</v>
      </c>
      <c r="V1075"/>
    </row>
    <row r="1076" spans="1:22" x14ac:dyDescent="0.2">
      <c r="A1076" s="14" t="s">
        <v>71</v>
      </c>
      <c r="B1076" s="14" t="s">
        <v>152</v>
      </c>
      <c r="C1076" s="14" t="s">
        <v>153</v>
      </c>
      <c r="D1076" t="s">
        <v>9</v>
      </c>
      <c r="E1076" s="14" t="s">
        <v>168</v>
      </c>
      <c r="F1076" s="43">
        <v>361.33453774452209</v>
      </c>
      <c r="V1076"/>
    </row>
    <row r="1077" spans="1:22" x14ac:dyDescent="0.2">
      <c r="A1077" s="14" t="s">
        <v>71</v>
      </c>
      <c r="B1077" s="14" t="s">
        <v>152</v>
      </c>
      <c r="C1077" s="14" t="s">
        <v>49</v>
      </c>
      <c r="D1077" t="s">
        <v>9</v>
      </c>
      <c r="E1077" s="14" t="s">
        <v>168</v>
      </c>
      <c r="F1077" s="43">
        <v>39.973331451416016</v>
      </c>
      <c r="V1077"/>
    </row>
    <row r="1078" spans="1:22" x14ac:dyDescent="0.2">
      <c r="A1078" s="14" t="s">
        <v>71</v>
      </c>
      <c r="B1078" s="14" t="s">
        <v>152</v>
      </c>
      <c r="C1078" s="14" t="s">
        <v>141</v>
      </c>
      <c r="D1078" t="s">
        <v>9</v>
      </c>
      <c r="E1078" s="14" t="s">
        <v>168</v>
      </c>
      <c r="F1078" s="43">
        <v>4.0081370621919632E-2</v>
      </c>
      <c r="V1078"/>
    </row>
    <row r="1079" spans="1:22" x14ac:dyDescent="0.2">
      <c r="A1079" s="14" t="s">
        <v>72</v>
      </c>
      <c r="B1079" s="14" t="s">
        <v>152</v>
      </c>
      <c r="C1079" s="14" t="s">
        <v>153</v>
      </c>
      <c r="D1079" t="s">
        <v>9</v>
      </c>
      <c r="E1079" s="14" t="s">
        <v>168</v>
      </c>
      <c r="F1079" s="43">
        <v>613.29802465438843</v>
      </c>
      <c r="V1079"/>
    </row>
    <row r="1080" spans="1:22" x14ac:dyDescent="0.2">
      <c r="A1080" s="14" t="s">
        <v>72</v>
      </c>
      <c r="B1080" s="14" t="s">
        <v>152</v>
      </c>
      <c r="C1080" s="14" t="s">
        <v>49</v>
      </c>
      <c r="D1080" t="s">
        <v>9</v>
      </c>
      <c r="E1080" s="14" t="s">
        <v>168</v>
      </c>
      <c r="F1080" s="43">
        <v>67.847282409667969</v>
      </c>
      <c r="V1080"/>
    </row>
    <row r="1081" spans="1:22" x14ac:dyDescent="0.2">
      <c r="A1081" s="14" t="s">
        <v>72</v>
      </c>
      <c r="B1081" s="14" t="s">
        <v>152</v>
      </c>
      <c r="C1081" s="14" t="s">
        <v>141</v>
      </c>
      <c r="D1081" t="s">
        <v>9</v>
      </c>
      <c r="E1081" s="14" t="s">
        <v>168</v>
      </c>
      <c r="F1081" s="43">
        <v>6.8030655384063721E-2</v>
      </c>
      <c r="V1081"/>
    </row>
    <row r="1082" spans="1:22" x14ac:dyDescent="0.2">
      <c r="A1082" s="14" t="s">
        <v>70</v>
      </c>
      <c r="B1082" s="14" t="s">
        <v>70</v>
      </c>
      <c r="C1082" s="14" t="s">
        <v>153</v>
      </c>
      <c r="D1082" s="14" t="s">
        <v>2</v>
      </c>
      <c r="E1082" s="14" t="s">
        <v>85</v>
      </c>
      <c r="F1082" s="43">
        <v>739.95499706268311</v>
      </c>
      <c r="V1082"/>
    </row>
    <row r="1083" spans="1:22" x14ac:dyDescent="0.2">
      <c r="A1083" s="14" t="s">
        <v>70</v>
      </c>
      <c r="B1083" s="14" t="s">
        <v>70</v>
      </c>
      <c r="C1083" s="14" t="s">
        <v>49</v>
      </c>
      <c r="D1083" s="14" t="s">
        <v>2</v>
      </c>
      <c r="E1083" s="14" t="s">
        <v>85</v>
      </c>
      <c r="F1083" s="43">
        <v>81.858955383300781</v>
      </c>
      <c r="V1083"/>
    </row>
    <row r="1084" spans="1:22" x14ac:dyDescent="0.2">
      <c r="A1084" s="14" t="s">
        <v>70</v>
      </c>
      <c r="B1084" s="14" t="s">
        <v>70</v>
      </c>
      <c r="C1084" s="14" t="s">
        <v>141</v>
      </c>
      <c r="D1084" s="14" t="s">
        <v>2</v>
      </c>
      <c r="E1084" s="14" t="s">
        <v>85</v>
      </c>
      <c r="F1084" s="43">
        <v>8.208020031452179E-2</v>
      </c>
      <c r="V1084"/>
    </row>
    <row r="1085" spans="1:22" x14ac:dyDescent="0.2">
      <c r="A1085" s="14" t="s">
        <v>71</v>
      </c>
      <c r="B1085" s="14" t="s">
        <v>70</v>
      </c>
      <c r="C1085" s="14" t="s">
        <v>153</v>
      </c>
      <c r="D1085" s="14" t="s">
        <v>2</v>
      </c>
      <c r="E1085" s="14" t="s">
        <v>85</v>
      </c>
      <c r="F1085" s="43">
        <v>739.9549925327301</v>
      </c>
      <c r="V1085"/>
    </row>
    <row r="1086" spans="1:22" x14ac:dyDescent="0.2">
      <c r="A1086" s="14" t="s">
        <v>71</v>
      </c>
      <c r="B1086" s="14" t="s">
        <v>70</v>
      </c>
      <c r="C1086" s="14" t="s">
        <v>49</v>
      </c>
      <c r="D1086" s="14" t="s">
        <v>2</v>
      </c>
      <c r="E1086" s="14" t="s">
        <v>85</v>
      </c>
      <c r="F1086" s="43">
        <v>81.858955383300781</v>
      </c>
      <c r="V1086"/>
    </row>
    <row r="1087" spans="1:22" x14ac:dyDescent="0.2">
      <c r="A1087" s="14" t="s">
        <v>71</v>
      </c>
      <c r="B1087" s="14" t="s">
        <v>70</v>
      </c>
      <c r="C1087" s="14" t="s">
        <v>141</v>
      </c>
      <c r="D1087" s="14" t="s">
        <v>2</v>
      </c>
      <c r="E1087" s="14" t="s">
        <v>85</v>
      </c>
      <c r="F1087" s="43">
        <v>8.208020031452179E-2</v>
      </c>
      <c r="V1087"/>
    </row>
    <row r="1088" spans="1:22" x14ac:dyDescent="0.2">
      <c r="A1088" s="14" t="s">
        <v>72</v>
      </c>
      <c r="B1088" s="14" t="s">
        <v>70</v>
      </c>
      <c r="C1088" s="14" t="s">
        <v>153</v>
      </c>
      <c r="D1088" s="14" t="s">
        <v>2</v>
      </c>
      <c r="E1088" s="14" t="s">
        <v>85</v>
      </c>
      <c r="F1088" s="43">
        <v>913.64701390266418</v>
      </c>
      <c r="V1088"/>
    </row>
    <row r="1089" spans="1:22" x14ac:dyDescent="0.2">
      <c r="A1089" s="14" t="s">
        <v>72</v>
      </c>
      <c r="B1089" s="14" t="s">
        <v>70</v>
      </c>
      <c r="C1089" s="14" t="s">
        <v>49</v>
      </c>
      <c r="D1089" s="14" t="s">
        <v>2</v>
      </c>
      <c r="E1089" s="14" t="s">
        <v>85</v>
      </c>
      <c r="F1089" s="43">
        <v>101.07396697998047</v>
      </c>
      <c r="V1089"/>
    </row>
    <row r="1090" spans="1:22" x14ac:dyDescent="0.2">
      <c r="A1090" s="14" t="s">
        <v>72</v>
      </c>
      <c r="B1090" s="14" t="s">
        <v>70</v>
      </c>
      <c r="C1090" s="14" t="s">
        <v>141</v>
      </c>
      <c r="D1090" s="14" t="s">
        <v>2</v>
      </c>
      <c r="E1090" s="14" t="s">
        <v>85</v>
      </c>
      <c r="F1090" s="43">
        <v>0.10134714841842651</v>
      </c>
      <c r="V1090"/>
    </row>
    <row r="1091" spans="1:22" x14ac:dyDescent="0.2">
      <c r="A1091" s="14" t="s">
        <v>70</v>
      </c>
      <c r="B1091" s="14" t="s">
        <v>152</v>
      </c>
      <c r="C1091" s="14" t="s">
        <v>153</v>
      </c>
      <c r="D1091" s="14" t="s">
        <v>2</v>
      </c>
      <c r="E1091" s="14" t="s">
        <v>85</v>
      </c>
      <c r="F1091" s="43">
        <v>739.95499706268311</v>
      </c>
      <c r="V1091"/>
    </row>
    <row r="1092" spans="1:22" x14ac:dyDescent="0.2">
      <c r="A1092" s="14" t="s">
        <v>70</v>
      </c>
      <c r="B1092" s="14" t="s">
        <v>152</v>
      </c>
      <c r="C1092" s="14" t="s">
        <v>49</v>
      </c>
      <c r="D1092" s="14" t="s">
        <v>2</v>
      </c>
      <c r="E1092" s="14" t="s">
        <v>85</v>
      </c>
      <c r="F1092" s="43">
        <v>81.858955383300781</v>
      </c>
      <c r="V1092"/>
    </row>
    <row r="1093" spans="1:22" x14ac:dyDescent="0.2">
      <c r="A1093" s="14" t="s">
        <v>70</v>
      </c>
      <c r="B1093" s="14" t="s">
        <v>152</v>
      </c>
      <c r="C1093" s="14" t="s">
        <v>141</v>
      </c>
      <c r="D1093" s="14" t="s">
        <v>2</v>
      </c>
      <c r="E1093" s="14" t="s">
        <v>85</v>
      </c>
      <c r="F1093" s="43">
        <v>8.208020031452179E-2</v>
      </c>
      <c r="V1093"/>
    </row>
    <row r="1094" spans="1:22" x14ac:dyDescent="0.2">
      <c r="A1094" s="14" t="s">
        <v>71</v>
      </c>
      <c r="B1094" s="14" t="s">
        <v>152</v>
      </c>
      <c r="C1094" s="14" t="s">
        <v>153</v>
      </c>
      <c r="D1094" s="14" t="s">
        <v>2</v>
      </c>
      <c r="E1094" s="14" t="s">
        <v>85</v>
      </c>
      <c r="F1094" s="43">
        <v>739.9549925327301</v>
      </c>
      <c r="V1094"/>
    </row>
    <row r="1095" spans="1:22" x14ac:dyDescent="0.2">
      <c r="A1095" s="14" t="s">
        <v>71</v>
      </c>
      <c r="B1095" s="14" t="s">
        <v>152</v>
      </c>
      <c r="C1095" s="14" t="s">
        <v>49</v>
      </c>
      <c r="D1095" s="14" t="s">
        <v>2</v>
      </c>
      <c r="E1095" s="14" t="s">
        <v>85</v>
      </c>
      <c r="F1095" s="43">
        <v>81.858955383300781</v>
      </c>
      <c r="V1095"/>
    </row>
    <row r="1096" spans="1:22" x14ac:dyDescent="0.2">
      <c r="A1096" s="14" t="s">
        <v>71</v>
      </c>
      <c r="B1096" s="14" t="s">
        <v>152</v>
      </c>
      <c r="C1096" s="14" t="s">
        <v>141</v>
      </c>
      <c r="D1096" s="14" t="s">
        <v>2</v>
      </c>
      <c r="E1096" s="14" t="s">
        <v>85</v>
      </c>
      <c r="F1096" s="43">
        <v>8.208020031452179E-2</v>
      </c>
      <c r="V1096"/>
    </row>
    <row r="1097" spans="1:22" x14ac:dyDescent="0.2">
      <c r="A1097" s="14" t="s">
        <v>72</v>
      </c>
      <c r="B1097" s="14" t="s">
        <v>152</v>
      </c>
      <c r="C1097" s="14" t="s">
        <v>153</v>
      </c>
      <c r="D1097" s="14" t="s">
        <v>2</v>
      </c>
      <c r="E1097" s="14" t="s">
        <v>85</v>
      </c>
      <c r="F1097" s="43">
        <v>913.64701390266418</v>
      </c>
      <c r="V1097"/>
    </row>
    <row r="1098" spans="1:22" x14ac:dyDescent="0.2">
      <c r="A1098" s="14" t="s">
        <v>72</v>
      </c>
      <c r="B1098" s="14" t="s">
        <v>152</v>
      </c>
      <c r="C1098" s="14" t="s">
        <v>49</v>
      </c>
      <c r="D1098" s="14" t="s">
        <v>2</v>
      </c>
      <c r="E1098" s="14" t="s">
        <v>85</v>
      </c>
      <c r="F1098" s="43">
        <v>101.07396697998047</v>
      </c>
      <c r="V1098"/>
    </row>
    <row r="1099" spans="1:22" x14ac:dyDescent="0.2">
      <c r="A1099" s="14" t="s">
        <v>72</v>
      </c>
      <c r="B1099" s="14" t="s">
        <v>152</v>
      </c>
      <c r="C1099" s="14" t="s">
        <v>141</v>
      </c>
      <c r="D1099" s="14" t="s">
        <v>2</v>
      </c>
      <c r="E1099" s="14" t="s">
        <v>85</v>
      </c>
      <c r="F1099" s="43">
        <v>0.10134714841842651</v>
      </c>
      <c r="V1099"/>
    </row>
    <row r="1100" spans="1:22" x14ac:dyDescent="0.2">
      <c r="A1100" s="14" t="s">
        <v>70</v>
      </c>
      <c r="B1100" s="14" t="s">
        <v>70</v>
      </c>
      <c r="C1100" s="14" t="s">
        <v>153</v>
      </c>
      <c r="D1100" s="14" t="s">
        <v>2</v>
      </c>
      <c r="E1100" s="14" t="s">
        <v>156</v>
      </c>
      <c r="F1100" s="43">
        <v>558.48800039291382</v>
      </c>
      <c r="V1100"/>
    </row>
    <row r="1101" spans="1:22" x14ac:dyDescent="0.2">
      <c r="A1101" s="14" t="s">
        <v>70</v>
      </c>
      <c r="B1101" s="14" t="s">
        <v>70</v>
      </c>
      <c r="C1101" s="14" t="s">
        <v>49</v>
      </c>
      <c r="D1101" s="14" t="s">
        <v>2</v>
      </c>
      <c r="E1101" s="14" t="s">
        <v>156</v>
      </c>
      <c r="F1101" s="43">
        <v>61.783817291259766</v>
      </c>
      <c r="V1101"/>
    </row>
    <row r="1102" spans="1:22" x14ac:dyDescent="0.2">
      <c r="A1102" s="14" t="s">
        <v>70</v>
      </c>
      <c r="B1102" s="14" t="s">
        <v>70</v>
      </c>
      <c r="C1102" s="14" t="s">
        <v>141</v>
      </c>
      <c r="D1102" s="14" t="s">
        <v>2</v>
      </c>
      <c r="E1102" s="14" t="s">
        <v>156</v>
      </c>
      <c r="F1102" s="43">
        <v>6.1950802803039551E-2</v>
      </c>
      <c r="V1102"/>
    </row>
    <row r="1103" spans="1:22" x14ac:dyDescent="0.2">
      <c r="A1103" s="14" t="s">
        <v>71</v>
      </c>
      <c r="B1103" s="14" t="s">
        <v>70</v>
      </c>
      <c r="C1103" s="14" t="s">
        <v>153</v>
      </c>
      <c r="D1103" s="14" t="s">
        <v>2</v>
      </c>
      <c r="E1103" s="14" t="s">
        <v>156</v>
      </c>
      <c r="F1103" s="43">
        <v>558.48800563812256</v>
      </c>
      <c r="V1103"/>
    </row>
    <row r="1104" spans="1:22" x14ac:dyDescent="0.2">
      <c r="A1104" s="14" t="s">
        <v>71</v>
      </c>
      <c r="B1104" s="14" t="s">
        <v>70</v>
      </c>
      <c r="C1104" s="14" t="s">
        <v>49</v>
      </c>
      <c r="D1104" s="14" t="s">
        <v>2</v>
      </c>
      <c r="E1104" s="14" t="s">
        <v>156</v>
      </c>
      <c r="F1104" s="43">
        <v>61.783817291259766</v>
      </c>
      <c r="V1104"/>
    </row>
    <row r="1105" spans="1:22" x14ac:dyDescent="0.2">
      <c r="A1105" s="14" t="s">
        <v>71</v>
      </c>
      <c r="B1105" s="14" t="s">
        <v>70</v>
      </c>
      <c r="C1105" s="14" t="s">
        <v>141</v>
      </c>
      <c r="D1105" s="14" t="s">
        <v>2</v>
      </c>
      <c r="E1105" s="14" t="s">
        <v>156</v>
      </c>
      <c r="F1105" s="43">
        <v>6.1950802803039551E-2</v>
      </c>
      <c r="V1105"/>
    </row>
    <row r="1106" spans="1:22" x14ac:dyDescent="0.2">
      <c r="A1106" s="14" t="s">
        <v>72</v>
      </c>
      <c r="B1106" s="14" t="s">
        <v>70</v>
      </c>
      <c r="C1106" s="14" t="s">
        <v>153</v>
      </c>
      <c r="D1106" s="14" t="s">
        <v>2</v>
      </c>
      <c r="E1106" s="14" t="s">
        <v>156</v>
      </c>
      <c r="F1106" s="43">
        <v>773.32198715209961</v>
      </c>
      <c r="V1106"/>
    </row>
    <row r="1107" spans="1:22" x14ac:dyDescent="0.2">
      <c r="A1107" s="14" t="s">
        <v>72</v>
      </c>
      <c r="B1107" s="14" t="s">
        <v>70</v>
      </c>
      <c r="C1107" s="14" t="s">
        <v>49</v>
      </c>
      <c r="D1107" s="14" t="s">
        <v>2</v>
      </c>
      <c r="E1107" s="14" t="s">
        <v>156</v>
      </c>
      <c r="F1107" s="43">
        <v>85.550239562988281</v>
      </c>
      <c r="V1107"/>
    </row>
    <row r="1108" spans="1:22" x14ac:dyDescent="0.2">
      <c r="A1108" s="14" t="s">
        <v>72</v>
      </c>
      <c r="B1108" s="14" t="s">
        <v>70</v>
      </c>
      <c r="C1108" s="14" t="s">
        <v>141</v>
      </c>
      <c r="D1108" s="14" t="s">
        <v>2</v>
      </c>
      <c r="E1108" s="14" t="s">
        <v>156</v>
      </c>
      <c r="F1108" s="43">
        <v>8.5781462490558624E-2</v>
      </c>
      <c r="V1108"/>
    </row>
    <row r="1109" spans="1:22" x14ac:dyDescent="0.2">
      <c r="A1109" s="14" t="s">
        <v>70</v>
      </c>
      <c r="B1109" s="14" t="s">
        <v>152</v>
      </c>
      <c r="C1109" s="14" t="s">
        <v>153</v>
      </c>
      <c r="D1109" s="14" t="s">
        <v>2</v>
      </c>
      <c r="E1109" s="14" t="s">
        <v>156</v>
      </c>
      <c r="F1109" s="43">
        <v>558.48800039291382</v>
      </c>
      <c r="V1109"/>
    </row>
    <row r="1110" spans="1:22" x14ac:dyDescent="0.2">
      <c r="A1110" s="14" t="s">
        <v>70</v>
      </c>
      <c r="B1110" s="14" t="s">
        <v>152</v>
      </c>
      <c r="C1110" s="14" t="s">
        <v>49</v>
      </c>
      <c r="D1110" s="14" t="s">
        <v>2</v>
      </c>
      <c r="E1110" s="14" t="s">
        <v>156</v>
      </c>
      <c r="F1110" s="43">
        <v>61.783817291259766</v>
      </c>
      <c r="V1110"/>
    </row>
    <row r="1111" spans="1:22" x14ac:dyDescent="0.2">
      <c r="A1111" s="14" t="s">
        <v>70</v>
      </c>
      <c r="B1111" s="14" t="s">
        <v>152</v>
      </c>
      <c r="C1111" s="14" t="s">
        <v>141</v>
      </c>
      <c r="D1111" s="14" t="s">
        <v>2</v>
      </c>
      <c r="E1111" s="14" t="s">
        <v>156</v>
      </c>
      <c r="F1111" s="43">
        <v>6.1950802803039551E-2</v>
      </c>
      <c r="V1111"/>
    </row>
    <row r="1112" spans="1:22" x14ac:dyDescent="0.2">
      <c r="A1112" s="14" t="s">
        <v>71</v>
      </c>
      <c r="B1112" s="14" t="s">
        <v>152</v>
      </c>
      <c r="C1112" s="14" t="s">
        <v>153</v>
      </c>
      <c r="D1112" s="14" t="s">
        <v>2</v>
      </c>
      <c r="E1112" s="14" t="s">
        <v>156</v>
      </c>
      <c r="F1112" s="43">
        <v>558.48800563812256</v>
      </c>
      <c r="V1112"/>
    </row>
    <row r="1113" spans="1:22" x14ac:dyDescent="0.2">
      <c r="A1113" s="14" t="s">
        <v>71</v>
      </c>
      <c r="B1113" s="14" t="s">
        <v>152</v>
      </c>
      <c r="C1113" s="14" t="s">
        <v>49</v>
      </c>
      <c r="D1113" s="14" t="s">
        <v>2</v>
      </c>
      <c r="E1113" s="14" t="s">
        <v>156</v>
      </c>
      <c r="F1113" s="43">
        <v>61.783817291259766</v>
      </c>
      <c r="V1113"/>
    </row>
    <row r="1114" spans="1:22" x14ac:dyDescent="0.2">
      <c r="A1114" s="14" t="s">
        <v>71</v>
      </c>
      <c r="B1114" s="14" t="s">
        <v>152</v>
      </c>
      <c r="C1114" s="14" t="s">
        <v>141</v>
      </c>
      <c r="D1114" s="14" t="s">
        <v>2</v>
      </c>
      <c r="E1114" s="14" t="s">
        <v>156</v>
      </c>
      <c r="F1114" s="43">
        <v>6.1950802803039551E-2</v>
      </c>
      <c r="V1114"/>
    </row>
    <row r="1115" spans="1:22" x14ac:dyDescent="0.2">
      <c r="A1115" s="14" t="s">
        <v>72</v>
      </c>
      <c r="B1115" s="14" t="s">
        <v>152</v>
      </c>
      <c r="C1115" s="14" t="s">
        <v>153</v>
      </c>
      <c r="D1115" s="14" t="s">
        <v>2</v>
      </c>
      <c r="E1115" s="14" t="s">
        <v>156</v>
      </c>
      <c r="F1115" s="43">
        <v>773.32198715209961</v>
      </c>
      <c r="V1115"/>
    </row>
    <row r="1116" spans="1:22" x14ac:dyDescent="0.2">
      <c r="A1116" s="14" t="s">
        <v>72</v>
      </c>
      <c r="B1116" s="14" t="s">
        <v>152</v>
      </c>
      <c r="C1116" s="14" t="s">
        <v>49</v>
      </c>
      <c r="D1116" s="14" t="s">
        <v>2</v>
      </c>
      <c r="E1116" s="14" t="s">
        <v>156</v>
      </c>
      <c r="F1116" s="43">
        <v>85.550239562988281</v>
      </c>
      <c r="V1116"/>
    </row>
    <row r="1117" spans="1:22" x14ac:dyDescent="0.2">
      <c r="A1117" s="14" t="s">
        <v>72</v>
      </c>
      <c r="B1117" s="14" t="s">
        <v>152</v>
      </c>
      <c r="C1117" s="14" t="s">
        <v>141</v>
      </c>
      <c r="D1117" s="14" t="s">
        <v>2</v>
      </c>
      <c r="E1117" s="14" t="s">
        <v>156</v>
      </c>
      <c r="F1117" s="43">
        <v>8.5781462490558624E-2</v>
      </c>
      <c r="V1117"/>
    </row>
    <row r="1118" spans="1:22" x14ac:dyDescent="0.2">
      <c r="A1118" s="14" t="s">
        <v>70</v>
      </c>
      <c r="B1118" s="14" t="s">
        <v>70</v>
      </c>
      <c r="C1118" s="14" t="s">
        <v>153</v>
      </c>
      <c r="D1118" s="14" t="s">
        <v>2</v>
      </c>
      <c r="E1118" s="14" t="s">
        <v>80</v>
      </c>
      <c r="F1118" s="43">
        <v>1298.443000793457</v>
      </c>
      <c r="V1118"/>
    </row>
    <row r="1119" spans="1:22" x14ac:dyDescent="0.2">
      <c r="A1119" s="14" t="s">
        <v>70</v>
      </c>
      <c r="B1119" s="14" t="s">
        <v>70</v>
      </c>
      <c r="C1119" s="14" t="s">
        <v>49</v>
      </c>
      <c r="D1119" s="14" t="s">
        <v>2</v>
      </c>
      <c r="E1119" s="14" t="s">
        <v>80</v>
      </c>
      <c r="F1119" s="43">
        <v>143.64277648925781</v>
      </c>
      <c r="V1119"/>
    </row>
    <row r="1120" spans="1:22" x14ac:dyDescent="0.2">
      <c r="A1120" s="14" t="s">
        <v>70</v>
      </c>
      <c r="B1120" s="14" t="s">
        <v>70</v>
      </c>
      <c r="C1120" s="14" t="s">
        <v>141</v>
      </c>
      <c r="D1120" s="14" t="s">
        <v>2</v>
      </c>
      <c r="E1120" s="14" t="s">
        <v>80</v>
      </c>
      <c r="F1120" s="43">
        <v>0.14403100311756134</v>
      </c>
      <c r="V1120"/>
    </row>
    <row r="1121" spans="1:22" x14ac:dyDescent="0.2">
      <c r="A1121" s="14" t="s">
        <v>71</v>
      </c>
      <c r="B1121" s="14" t="s">
        <v>70</v>
      </c>
      <c r="C1121" s="14" t="s">
        <v>153</v>
      </c>
      <c r="D1121" s="14" t="s">
        <v>2</v>
      </c>
      <c r="E1121" s="14" t="s">
        <v>80</v>
      </c>
      <c r="F1121" s="43">
        <v>1298.4429969787598</v>
      </c>
      <c r="V1121"/>
    </row>
    <row r="1122" spans="1:22" x14ac:dyDescent="0.2">
      <c r="A1122" s="14" t="s">
        <v>71</v>
      </c>
      <c r="B1122" s="14" t="s">
        <v>70</v>
      </c>
      <c r="C1122" s="14" t="s">
        <v>49</v>
      </c>
      <c r="D1122" s="14" t="s">
        <v>2</v>
      </c>
      <c r="E1122" s="14" t="s">
        <v>80</v>
      </c>
      <c r="F1122" s="43">
        <v>143.64277648925781</v>
      </c>
      <c r="V1122"/>
    </row>
    <row r="1123" spans="1:22" x14ac:dyDescent="0.2">
      <c r="A1123" s="14" t="s">
        <v>71</v>
      </c>
      <c r="B1123" s="14" t="s">
        <v>70</v>
      </c>
      <c r="C1123" s="14" t="s">
        <v>141</v>
      </c>
      <c r="D1123" s="14" t="s">
        <v>2</v>
      </c>
      <c r="E1123" s="14" t="s">
        <v>80</v>
      </c>
      <c r="F1123" s="43">
        <v>0.14403100311756134</v>
      </c>
      <c r="V1123"/>
    </row>
    <row r="1124" spans="1:22" x14ac:dyDescent="0.2">
      <c r="A1124" s="14" t="s">
        <v>72</v>
      </c>
      <c r="B1124" s="14" t="s">
        <v>70</v>
      </c>
      <c r="C1124" s="14" t="s">
        <v>153</v>
      </c>
      <c r="D1124" s="14" t="s">
        <v>2</v>
      </c>
      <c r="E1124" s="14" t="s">
        <v>80</v>
      </c>
      <c r="F1124" s="43">
        <v>1686.9690074920654</v>
      </c>
      <c r="V1124"/>
    </row>
    <row r="1125" spans="1:22" x14ac:dyDescent="0.2">
      <c r="A1125" s="14" t="s">
        <v>72</v>
      </c>
      <c r="B1125" s="14" t="s">
        <v>70</v>
      </c>
      <c r="C1125" s="14" t="s">
        <v>49</v>
      </c>
      <c r="D1125" s="14" t="s">
        <v>2</v>
      </c>
      <c r="E1125" s="14" t="s">
        <v>80</v>
      </c>
      <c r="F1125" s="43">
        <v>186.62420654296875</v>
      </c>
      <c r="V1125"/>
    </row>
    <row r="1126" spans="1:22" x14ac:dyDescent="0.2">
      <c r="A1126" s="14" t="s">
        <v>72</v>
      </c>
      <c r="B1126" s="14" t="s">
        <v>70</v>
      </c>
      <c r="C1126" s="14" t="s">
        <v>141</v>
      </c>
      <c r="D1126" s="14" t="s">
        <v>2</v>
      </c>
      <c r="E1126" s="14" t="s">
        <v>80</v>
      </c>
      <c r="F1126" s="43">
        <v>0.18712860345840454</v>
      </c>
      <c r="V1126"/>
    </row>
    <row r="1127" spans="1:22" x14ac:dyDescent="0.2">
      <c r="A1127" s="14" t="s">
        <v>70</v>
      </c>
      <c r="B1127" s="14" t="s">
        <v>152</v>
      </c>
      <c r="C1127" s="14" t="s">
        <v>153</v>
      </c>
      <c r="D1127" s="14" t="s">
        <v>2</v>
      </c>
      <c r="E1127" s="14" t="s">
        <v>80</v>
      </c>
      <c r="F1127" s="43">
        <v>1298.443000793457</v>
      </c>
      <c r="V1127"/>
    </row>
    <row r="1128" spans="1:22" x14ac:dyDescent="0.2">
      <c r="A1128" s="14" t="s">
        <v>70</v>
      </c>
      <c r="B1128" s="14" t="s">
        <v>152</v>
      </c>
      <c r="C1128" s="14" t="s">
        <v>49</v>
      </c>
      <c r="D1128" s="14" t="s">
        <v>2</v>
      </c>
      <c r="E1128" s="14" t="s">
        <v>80</v>
      </c>
      <c r="F1128" s="43">
        <v>143.64277648925781</v>
      </c>
      <c r="V1128"/>
    </row>
    <row r="1129" spans="1:22" x14ac:dyDescent="0.2">
      <c r="A1129" s="14" t="s">
        <v>70</v>
      </c>
      <c r="B1129" s="14" t="s">
        <v>152</v>
      </c>
      <c r="C1129" s="14" t="s">
        <v>141</v>
      </c>
      <c r="D1129" s="14" t="s">
        <v>2</v>
      </c>
      <c r="E1129" s="14" t="s">
        <v>80</v>
      </c>
      <c r="F1129" s="43">
        <v>0.14403100311756134</v>
      </c>
      <c r="V1129"/>
    </row>
    <row r="1130" spans="1:22" x14ac:dyDescent="0.2">
      <c r="A1130" s="14" t="s">
        <v>71</v>
      </c>
      <c r="B1130" s="14" t="s">
        <v>152</v>
      </c>
      <c r="C1130" s="14" t="s">
        <v>153</v>
      </c>
      <c r="D1130" s="14" t="s">
        <v>2</v>
      </c>
      <c r="E1130" s="14" t="s">
        <v>80</v>
      </c>
      <c r="F1130" s="43">
        <v>1298.4429969787598</v>
      </c>
      <c r="V1130"/>
    </row>
    <row r="1131" spans="1:22" x14ac:dyDescent="0.2">
      <c r="A1131" s="14" t="s">
        <v>71</v>
      </c>
      <c r="B1131" s="14" t="s">
        <v>152</v>
      </c>
      <c r="C1131" s="14" t="s">
        <v>49</v>
      </c>
      <c r="D1131" s="14" t="s">
        <v>2</v>
      </c>
      <c r="E1131" s="14" t="s">
        <v>80</v>
      </c>
      <c r="F1131" s="43">
        <v>143.64277648925781</v>
      </c>
      <c r="V1131"/>
    </row>
    <row r="1132" spans="1:22" x14ac:dyDescent="0.2">
      <c r="A1132" s="14" t="s">
        <v>71</v>
      </c>
      <c r="B1132" s="14" t="s">
        <v>152</v>
      </c>
      <c r="C1132" s="14" t="s">
        <v>141</v>
      </c>
      <c r="D1132" s="14" t="s">
        <v>2</v>
      </c>
      <c r="E1132" s="14" t="s">
        <v>80</v>
      </c>
      <c r="F1132" s="43">
        <v>0.14403100311756134</v>
      </c>
      <c r="V1132"/>
    </row>
    <row r="1133" spans="1:22" x14ac:dyDescent="0.2">
      <c r="A1133" s="14" t="s">
        <v>72</v>
      </c>
      <c r="B1133" s="14" t="s">
        <v>152</v>
      </c>
      <c r="C1133" s="14" t="s">
        <v>153</v>
      </c>
      <c r="D1133" s="14" t="s">
        <v>2</v>
      </c>
      <c r="E1133" s="14" t="s">
        <v>80</v>
      </c>
      <c r="F1133" s="43">
        <v>1686.9690074920654</v>
      </c>
      <c r="V1133"/>
    </row>
    <row r="1134" spans="1:22" x14ac:dyDescent="0.2">
      <c r="A1134" s="14" t="s">
        <v>72</v>
      </c>
      <c r="B1134" s="14" t="s">
        <v>152</v>
      </c>
      <c r="C1134" s="14" t="s">
        <v>49</v>
      </c>
      <c r="D1134" s="14" t="s">
        <v>2</v>
      </c>
      <c r="E1134" s="14" t="s">
        <v>80</v>
      </c>
      <c r="F1134" s="43">
        <v>186.62420654296875</v>
      </c>
      <c r="V1134"/>
    </row>
    <row r="1135" spans="1:22" x14ac:dyDescent="0.2">
      <c r="A1135" s="14" t="s">
        <v>72</v>
      </c>
      <c r="B1135" s="14" t="s">
        <v>152</v>
      </c>
      <c r="C1135" s="14" t="s">
        <v>141</v>
      </c>
      <c r="D1135" s="14" t="s">
        <v>2</v>
      </c>
      <c r="E1135" s="14" t="s">
        <v>80</v>
      </c>
      <c r="F1135" s="43">
        <v>0.18712860345840454</v>
      </c>
      <c r="V1135"/>
    </row>
    <row r="1136" spans="1:22" x14ac:dyDescent="0.2">
      <c r="A1136" s="14" t="s">
        <v>70</v>
      </c>
      <c r="B1136" s="14" t="s">
        <v>70</v>
      </c>
      <c r="C1136" s="14" t="s">
        <v>153</v>
      </c>
      <c r="D1136" s="14" t="s">
        <v>2</v>
      </c>
      <c r="E1136" s="14" t="s">
        <v>157</v>
      </c>
      <c r="F1136" s="43">
        <v>586.58478300000013</v>
      </c>
      <c r="V1136"/>
    </row>
    <row r="1137" spans="1:22" x14ac:dyDescent="0.2">
      <c r="A1137" s="14" t="s">
        <v>70</v>
      </c>
      <c r="B1137" s="14" t="s">
        <v>70</v>
      </c>
      <c r="C1137" s="14" t="s">
        <v>49</v>
      </c>
      <c r="D1137" s="14" t="s">
        <v>2</v>
      </c>
      <c r="E1137" s="14" t="s">
        <v>157</v>
      </c>
      <c r="F1137" s="43">
        <v>64.892074584960938</v>
      </c>
      <c r="V1137"/>
    </row>
    <row r="1138" spans="1:22" x14ac:dyDescent="0.2">
      <c r="A1138" s="14" t="s">
        <v>70</v>
      </c>
      <c r="B1138" s="14" t="s">
        <v>70</v>
      </c>
      <c r="C1138" s="14" t="s">
        <v>141</v>
      </c>
      <c r="D1138" s="14" t="s">
        <v>2</v>
      </c>
      <c r="E1138" s="14" t="s">
        <v>157</v>
      </c>
      <c r="F1138" s="43">
        <v>6.5067462623119354E-2</v>
      </c>
      <c r="V1138"/>
    </row>
    <row r="1139" spans="1:22" x14ac:dyDescent="0.2">
      <c r="A1139" s="14" t="s">
        <v>71</v>
      </c>
      <c r="B1139" s="14" t="s">
        <v>70</v>
      </c>
      <c r="C1139" s="14" t="s">
        <v>153</v>
      </c>
      <c r="D1139" s="14" t="s">
        <v>2</v>
      </c>
      <c r="E1139" s="14" t="s">
        <v>157</v>
      </c>
      <c r="F1139" s="43">
        <v>586.58478300000002</v>
      </c>
      <c r="V1139"/>
    </row>
    <row r="1140" spans="1:22" x14ac:dyDescent="0.2">
      <c r="A1140" s="14" t="s">
        <v>71</v>
      </c>
      <c r="B1140" s="14" t="s">
        <v>70</v>
      </c>
      <c r="C1140" s="14" t="s">
        <v>49</v>
      </c>
      <c r="D1140" s="14" t="s">
        <v>2</v>
      </c>
      <c r="E1140" s="14" t="s">
        <v>157</v>
      </c>
      <c r="F1140" s="43">
        <v>64.892074584960938</v>
      </c>
      <c r="V1140"/>
    </row>
    <row r="1141" spans="1:22" x14ac:dyDescent="0.2">
      <c r="A1141" s="14" t="s">
        <v>71</v>
      </c>
      <c r="B1141" s="14" t="s">
        <v>70</v>
      </c>
      <c r="C1141" s="14" t="s">
        <v>141</v>
      </c>
      <c r="D1141" s="14" t="s">
        <v>2</v>
      </c>
      <c r="E1141" s="14" t="s">
        <v>157</v>
      </c>
      <c r="F1141" s="43">
        <v>6.5067462623119354E-2</v>
      </c>
      <c r="V1141"/>
    </row>
    <row r="1142" spans="1:22" x14ac:dyDescent="0.2">
      <c r="A1142" s="14" t="s">
        <v>72</v>
      </c>
      <c r="B1142" s="14" t="s">
        <v>70</v>
      </c>
      <c r="C1142" s="14" t="s">
        <v>153</v>
      </c>
      <c r="D1142" s="14" t="s">
        <v>2</v>
      </c>
      <c r="E1142" s="14" t="s">
        <v>157</v>
      </c>
      <c r="F1142" s="43">
        <v>586.58478300000013</v>
      </c>
      <c r="V1142"/>
    </row>
    <row r="1143" spans="1:22" x14ac:dyDescent="0.2">
      <c r="A1143" s="14" t="s">
        <v>72</v>
      </c>
      <c r="B1143" s="14" t="s">
        <v>70</v>
      </c>
      <c r="C1143" s="14" t="s">
        <v>49</v>
      </c>
      <c r="D1143" s="14" t="s">
        <v>2</v>
      </c>
      <c r="E1143" s="14" t="s">
        <v>157</v>
      </c>
      <c r="F1143" s="43">
        <v>64.892074584960938</v>
      </c>
      <c r="V1143"/>
    </row>
    <row r="1144" spans="1:22" x14ac:dyDescent="0.2">
      <c r="A1144" s="14" t="s">
        <v>72</v>
      </c>
      <c r="B1144" s="14" t="s">
        <v>70</v>
      </c>
      <c r="C1144" s="14" t="s">
        <v>141</v>
      </c>
      <c r="D1144" s="14" t="s">
        <v>2</v>
      </c>
      <c r="E1144" s="14" t="s">
        <v>157</v>
      </c>
      <c r="F1144" s="43">
        <v>6.5067462623119354E-2</v>
      </c>
      <c r="V1144"/>
    </row>
    <row r="1145" spans="1:22" x14ac:dyDescent="0.2">
      <c r="A1145" s="14" t="s">
        <v>70</v>
      </c>
      <c r="B1145" s="14" t="s">
        <v>152</v>
      </c>
      <c r="C1145" s="14" t="s">
        <v>153</v>
      </c>
      <c r="D1145" s="14" t="s">
        <v>2</v>
      </c>
      <c r="E1145" s="14" t="s">
        <v>157</v>
      </c>
      <c r="F1145" s="43">
        <v>586.58478300000024</v>
      </c>
      <c r="V1145"/>
    </row>
    <row r="1146" spans="1:22" x14ac:dyDescent="0.2">
      <c r="A1146" s="14" t="s">
        <v>70</v>
      </c>
      <c r="B1146" s="14" t="s">
        <v>152</v>
      </c>
      <c r="C1146" s="14" t="s">
        <v>49</v>
      </c>
      <c r="D1146" s="14" t="s">
        <v>2</v>
      </c>
      <c r="E1146" s="14" t="s">
        <v>157</v>
      </c>
      <c r="F1146" s="43">
        <v>64.892074584960938</v>
      </c>
      <c r="V1146"/>
    </row>
    <row r="1147" spans="1:22" x14ac:dyDescent="0.2">
      <c r="A1147" s="14" t="s">
        <v>70</v>
      </c>
      <c r="B1147" s="14" t="s">
        <v>152</v>
      </c>
      <c r="C1147" s="14" t="s">
        <v>141</v>
      </c>
      <c r="D1147" s="14" t="s">
        <v>2</v>
      </c>
      <c r="E1147" s="14" t="s">
        <v>157</v>
      </c>
      <c r="F1147" s="43">
        <v>6.5067462623119354E-2</v>
      </c>
      <c r="V1147"/>
    </row>
    <row r="1148" spans="1:22" x14ac:dyDescent="0.2">
      <c r="A1148" s="14" t="s">
        <v>71</v>
      </c>
      <c r="B1148" s="14" t="s">
        <v>152</v>
      </c>
      <c r="C1148" s="14" t="s">
        <v>153</v>
      </c>
      <c r="D1148" s="14" t="s">
        <v>2</v>
      </c>
      <c r="E1148" s="14" t="s">
        <v>157</v>
      </c>
      <c r="F1148" s="43">
        <v>586.58478300000002</v>
      </c>
      <c r="V1148"/>
    </row>
    <row r="1149" spans="1:22" x14ac:dyDescent="0.2">
      <c r="A1149" s="14" t="s">
        <v>71</v>
      </c>
      <c r="B1149" s="14" t="s">
        <v>152</v>
      </c>
      <c r="C1149" s="14" t="s">
        <v>49</v>
      </c>
      <c r="D1149" s="14" t="s">
        <v>2</v>
      </c>
      <c r="E1149" s="14" t="s">
        <v>157</v>
      </c>
      <c r="F1149" s="43">
        <v>64.892074584960938</v>
      </c>
      <c r="V1149"/>
    </row>
    <row r="1150" spans="1:22" x14ac:dyDescent="0.2">
      <c r="A1150" s="14" t="s">
        <v>71</v>
      </c>
      <c r="B1150" s="14" t="s">
        <v>152</v>
      </c>
      <c r="C1150" s="14" t="s">
        <v>141</v>
      </c>
      <c r="D1150" s="14" t="s">
        <v>2</v>
      </c>
      <c r="E1150" s="14" t="s">
        <v>157</v>
      </c>
      <c r="F1150" s="43">
        <v>6.5067462623119354E-2</v>
      </c>
      <c r="V1150"/>
    </row>
    <row r="1151" spans="1:22" x14ac:dyDescent="0.2">
      <c r="A1151" s="14" t="s">
        <v>72</v>
      </c>
      <c r="B1151" s="14" t="s">
        <v>152</v>
      </c>
      <c r="C1151" s="14" t="s">
        <v>153</v>
      </c>
      <c r="D1151" s="14" t="s">
        <v>2</v>
      </c>
      <c r="E1151" s="14" t="s">
        <v>157</v>
      </c>
      <c r="F1151" s="43">
        <v>586.58478300000002</v>
      </c>
      <c r="V1151"/>
    </row>
    <row r="1152" spans="1:22" x14ac:dyDescent="0.2">
      <c r="A1152" s="14" t="s">
        <v>72</v>
      </c>
      <c r="B1152" s="14" t="s">
        <v>152</v>
      </c>
      <c r="C1152" s="14" t="s">
        <v>49</v>
      </c>
      <c r="D1152" s="14" t="s">
        <v>2</v>
      </c>
      <c r="E1152" s="14" t="s">
        <v>157</v>
      </c>
      <c r="F1152" s="43">
        <v>64.892074584960938</v>
      </c>
      <c r="V1152"/>
    </row>
    <row r="1153" spans="1:22" x14ac:dyDescent="0.2">
      <c r="A1153" s="14" t="s">
        <v>72</v>
      </c>
      <c r="B1153" s="14" t="s">
        <v>152</v>
      </c>
      <c r="C1153" s="14" t="s">
        <v>141</v>
      </c>
      <c r="D1153" s="14" t="s">
        <v>2</v>
      </c>
      <c r="E1153" s="14" t="s">
        <v>157</v>
      </c>
      <c r="F1153" s="43">
        <v>6.5067462623119354E-2</v>
      </c>
      <c r="V1153"/>
    </row>
    <row r="1154" spans="1:22" x14ac:dyDescent="0.2">
      <c r="A1154" s="14" t="s">
        <v>70</v>
      </c>
      <c r="B1154" s="14" t="s">
        <v>70</v>
      </c>
      <c r="C1154" s="14" t="s">
        <v>153</v>
      </c>
      <c r="D1154" s="14" t="s">
        <v>2</v>
      </c>
      <c r="E1154" s="14" t="s">
        <v>158</v>
      </c>
      <c r="F1154" s="44">
        <v>12.679855499999997</v>
      </c>
      <c r="V1154"/>
    </row>
    <row r="1155" spans="1:22" x14ac:dyDescent="0.2">
      <c r="A1155" s="14" t="s">
        <v>70</v>
      </c>
      <c r="B1155" s="14" t="s">
        <v>70</v>
      </c>
      <c r="C1155" s="14" t="s">
        <v>49</v>
      </c>
      <c r="D1155" s="14" t="s">
        <v>2</v>
      </c>
      <c r="E1155" s="14" t="s">
        <v>158</v>
      </c>
      <c r="F1155" s="43">
        <v>1.4027335643768311</v>
      </c>
      <c r="V1155"/>
    </row>
    <row r="1156" spans="1:22" x14ac:dyDescent="0.2">
      <c r="A1156" s="14" t="s">
        <v>70</v>
      </c>
      <c r="B1156" s="14" t="s">
        <v>70</v>
      </c>
      <c r="C1156" s="14" t="s">
        <v>141</v>
      </c>
      <c r="D1156" s="14" t="s">
        <v>2</v>
      </c>
      <c r="E1156" s="14" t="s">
        <v>158</v>
      </c>
      <c r="F1156" s="43">
        <v>1.406524796038866E-3</v>
      </c>
      <c r="V1156"/>
    </row>
    <row r="1157" spans="1:22" x14ac:dyDescent="0.2">
      <c r="A1157" s="14" t="s">
        <v>71</v>
      </c>
      <c r="B1157" s="14" t="s">
        <v>70</v>
      </c>
      <c r="C1157" s="14" t="s">
        <v>153</v>
      </c>
      <c r="D1157" s="14" t="s">
        <v>2</v>
      </c>
      <c r="E1157" s="14" t="s">
        <v>158</v>
      </c>
      <c r="F1157" s="44">
        <v>12.679855499999999</v>
      </c>
      <c r="V1157"/>
    </row>
    <row r="1158" spans="1:22" x14ac:dyDescent="0.2">
      <c r="A1158" s="14" t="s">
        <v>71</v>
      </c>
      <c r="B1158" s="14" t="s">
        <v>70</v>
      </c>
      <c r="C1158" s="14" t="s">
        <v>49</v>
      </c>
      <c r="D1158" s="14" t="s">
        <v>2</v>
      </c>
      <c r="E1158" s="14" t="s">
        <v>158</v>
      </c>
      <c r="F1158" s="43">
        <v>1.4027335643768311</v>
      </c>
      <c r="V1158"/>
    </row>
    <row r="1159" spans="1:22" x14ac:dyDescent="0.2">
      <c r="A1159" s="14" t="s">
        <v>71</v>
      </c>
      <c r="B1159" s="14" t="s">
        <v>70</v>
      </c>
      <c r="C1159" s="14" t="s">
        <v>141</v>
      </c>
      <c r="D1159" s="14" t="s">
        <v>2</v>
      </c>
      <c r="E1159" s="14" t="s">
        <v>158</v>
      </c>
      <c r="F1159" s="43">
        <v>1.406524796038866E-3</v>
      </c>
      <c r="V1159"/>
    </row>
    <row r="1160" spans="1:22" x14ac:dyDescent="0.2">
      <c r="A1160" s="14" t="s">
        <v>72</v>
      </c>
      <c r="B1160" s="14" t="s">
        <v>70</v>
      </c>
      <c r="C1160" s="14" t="s">
        <v>153</v>
      </c>
      <c r="D1160" s="14" t="s">
        <v>2</v>
      </c>
      <c r="E1160" s="14" t="s">
        <v>158</v>
      </c>
      <c r="F1160" s="44">
        <v>12.679855499999999</v>
      </c>
      <c r="V1160"/>
    </row>
    <row r="1161" spans="1:22" x14ac:dyDescent="0.2">
      <c r="A1161" s="14" t="s">
        <v>72</v>
      </c>
      <c r="B1161" s="14" t="s">
        <v>70</v>
      </c>
      <c r="C1161" s="14" t="s">
        <v>49</v>
      </c>
      <c r="D1161" s="14" t="s">
        <v>2</v>
      </c>
      <c r="E1161" s="14" t="s">
        <v>158</v>
      </c>
      <c r="F1161" s="43">
        <v>1.4027335643768311</v>
      </c>
      <c r="V1161"/>
    </row>
    <row r="1162" spans="1:22" x14ac:dyDescent="0.2">
      <c r="A1162" s="14" t="s">
        <v>72</v>
      </c>
      <c r="B1162" s="14" t="s">
        <v>70</v>
      </c>
      <c r="C1162" s="14" t="s">
        <v>141</v>
      </c>
      <c r="D1162" s="14" t="s">
        <v>2</v>
      </c>
      <c r="E1162" s="14" t="s">
        <v>158</v>
      </c>
      <c r="F1162" s="43">
        <v>1.406524796038866E-3</v>
      </c>
      <c r="V1162"/>
    </row>
    <row r="1163" spans="1:22" x14ac:dyDescent="0.2">
      <c r="A1163" s="14" t="s">
        <v>70</v>
      </c>
      <c r="B1163" s="14" t="s">
        <v>152</v>
      </c>
      <c r="C1163" s="14" t="s">
        <v>153</v>
      </c>
      <c r="D1163" s="14" t="s">
        <v>2</v>
      </c>
      <c r="E1163" s="14" t="s">
        <v>158</v>
      </c>
      <c r="F1163" s="44">
        <v>50.719422000000009</v>
      </c>
      <c r="V1163"/>
    </row>
    <row r="1164" spans="1:22" x14ac:dyDescent="0.2">
      <c r="A1164" s="14" t="s">
        <v>70</v>
      </c>
      <c r="B1164" s="14" t="s">
        <v>152</v>
      </c>
      <c r="C1164" s="14" t="s">
        <v>49</v>
      </c>
      <c r="D1164" s="14" t="s">
        <v>2</v>
      </c>
      <c r="E1164" s="14" t="s">
        <v>158</v>
      </c>
      <c r="F1164" s="43">
        <v>5.6109342575073242</v>
      </c>
      <c r="V1164"/>
    </row>
    <row r="1165" spans="1:22" x14ac:dyDescent="0.2">
      <c r="A1165" s="14" t="s">
        <v>70</v>
      </c>
      <c r="B1165" s="14" t="s">
        <v>152</v>
      </c>
      <c r="C1165" s="14" t="s">
        <v>141</v>
      </c>
      <c r="D1165" s="14" t="s">
        <v>2</v>
      </c>
      <c r="E1165" s="14" t="s">
        <v>158</v>
      </c>
      <c r="F1165" s="43">
        <v>5.6260991841554642E-3</v>
      </c>
      <c r="V1165"/>
    </row>
    <row r="1166" spans="1:22" x14ac:dyDescent="0.2">
      <c r="A1166" s="14" t="s">
        <v>71</v>
      </c>
      <c r="B1166" s="14" t="s">
        <v>152</v>
      </c>
      <c r="C1166" s="14" t="s">
        <v>153</v>
      </c>
      <c r="D1166" s="14" t="s">
        <v>2</v>
      </c>
      <c r="E1166" s="14" t="s">
        <v>158</v>
      </c>
      <c r="F1166" s="44">
        <v>50.719421999999994</v>
      </c>
      <c r="V1166"/>
    </row>
    <row r="1167" spans="1:22" x14ac:dyDescent="0.2">
      <c r="A1167" s="14" t="s">
        <v>71</v>
      </c>
      <c r="B1167" s="14" t="s">
        <v>152</v>
      </c>
      <c r="C1167" s="14" t="s">
        <v>49</v>
      </c>
      <c r="D1167" s="14" t="s">
        <v>2</v>
      </c>
      <c r="E1167" s="14" t="s">
        <v>158</v>
      </c>
      <c r="F1167" s="43">
        <v>5.6109342575073242</v>
      </c>
      <c r="V1167"/>
    </row>
    <row r="1168" spans="1:22" x14ac:dyDescent="0.2">
      <c r="A1168" s="14" t="s">
        <v>71</v>
      </c>
      <c r="B1168" s="14" t="s">
        <v>152</v>
      </c>
      <c r="C1168" s="14" t="s">
        <v>141</v>
      </c>
      <c r="D1168" s="14" t="s">
        <v>2</v>
      </c>
      <c r="E1168" s="14" t="s">
        <v>158</v>
      </c>
      <c r="F1168" s="43">
        <v>5.6260991841554642E-3</v>
      </c>
      <c r="V1168"/>
    </row>
    <row r="1169" spans="1:22" x14ac:dyDescent="0.2">
      <c r="A1169" s="14" t="s">
        <v>72</v>
      </c>
      <c r="B1169" s="14" t="s">
        <v>152</v>
      </c>
      <c r="C1169" s="14" t="s">
        <v>153</v>
      </c>
      <c r="D1169" s="14" t="s">
        <v>2</v>
      </c>
      <c r="E1169" s="14" t="s">
        <v>158</v>
      </c>
      <c r="F1169" s="44">
        <v>50.719422000000009</v>
      </c>
      <c r="V1169"/>
    </row>
    <row r="1170" spans="1:22" x14ac:dyDescent="0.2">
      <c r="A1170" s="14" t="s">
        <v>72</v>
      </c>
      <c r="B1170" s="14" t="s">
        <v>152</v>
      </c>
      <c r="C1170" s="14" t="s">
        <v>49</v>
      </c>
      <c r="D1170" s="14" t="s">
        <v>2</v>
      </c>
      <c r="E1170" s="14" t="s">
        <v>158</v>
      </c>
      <c r="F1170" s="43">
        <v>5.6109342575073242</v>
      </c>
      <c r="V1170"/>
    </row>
    <row r="1171" spans="1:22" x14ac:dyDescent="0.2">
      <c r="A1171" s="14" t="s">
        <v>72</v>
      </c>
      <c r="B1171" s="14" t="s">
        <v>152</v>
      </c>
      <c r="C1171" s="14" t="s">
        <v>141</v>
      </c>
      <c r="D1171" s="14" t="s">
        <v>2</v>
      </c>
      <c r="E1171" s="14" t="s">
        <v>158</v>
      </c>
      <c r="F1171" s="43">
        <v>5.6260991841554642E-3</v>
      </c>
      <c r="V1171"/>
    </row>
    <row r="1172" spans="1:22" x14ac:dyDescent="0.2">
      <c r="A1172" s="14" t="s">
        <v>70</v>
      </c>
      <c r="B1172" s="14" t="s">
        <v>70</v>
      </c>
      <c r="C1172" s="14" t="s">
        <v>153</v>
      </c>
      <c r="D1172" s="14" t="s">
        <v>2</v>
      </c>
      <c r="E1172" s="14" t="s">
        <v>161</v>
      </c>
      <c r="F1172" s="43">
        <v>7.9964319999999995</v>
      </c>
      <c r="V1172"/>
    </row>
    <row r="1173" spans="1:22" x14ac:dyDescent="0.2">
      <c r="A1173" s="14" t="s">
        <v>70</v>
      </c>
      <c r="B1173" s="14" t="s">
        <v>70</v>
      </c>
      <c r="C1173" s="14" t="s">
        <v>49</v>
      </c>
      <c r="D1173" s="14" t="s">
        <v>2</v>
      </c>
      <c r="E1173" s="14" t="s">
        <v>161</v>
      </c>
      <c r="F1173" s="43">
        <v>0.8846207857131958</v>
      </c>
      <c r="V1173"/>
    </row>
    <row r="1174" spans="1:22" x14ac:dyDescent="0.2">
      <c r="A1174" s="14" t="s">
        <v>70</v>
      </c>
      <c r="B1174" s="14" t="s">
        <v>70</v>
      </c>
      <c r="C1174" s="14" t="s">
        <v>141</v>
      </c>
      <c r="D1174" s="14" t="s">
        <v>2</v>
      </c>
      <c r="E1174" s="14" t="s">
        <v>161</v>
      </c>
      <c r="F1174" s="43">
        <v>8.8701164349913597E-4</v>
      </c>
      <c r="V1174"/>
    </row>
    <row r="1175" spans="1:22" x14ac:dyDescent="0.2">
      <c r="A1175" s="14" t="s">
        <v>71</v>
      </c>
      <c r="B1175" s="14" t="s">
        <v>70</v>
      </c>
      <c r="C1175" s="14" t="s">
        <v>153</v>
      </c>
      <c r="D1175" s="14" t="s">
        <v>2</v>
      </c>
      <c r="E1175" s="14" t="s">
        <v>161</v>
      </c>
      <c r="F1175" s="43">
        <v>7.9964320000000022</v>
      </c>
      <c r="V1175"/>
    </row>
    <row r="1176" spans="1:22" x14ac:dyDescent="0.2">
      <c r="A1176" s="14" t="s">
        <v>71</v>
      </c>
      <c r="B1176" s="14" t="s">
        <v>70</v>
      </c>
      <c r="C1176" s="14" t="s">
        <v>49</v>
      </c>
      <c r="D1176" s="14" t="s">
        <v>2</v>
      </c>
      <c r="E1176" s="14" t="s">
        <v>161</v>
      </c>
      <c r="F1176" s="43">
        <v>0.8846207857131958</v>
      </c>
      <c r="V1176"/>
    </row>
    <row r="1177" spans="1:22" x14ac:dyDescent="0.2">
      <c r="A1177" s="14" t="s">
        <v>71</v>
      </c>
      <c r="B1177" s="14" t="s">
        <v>70</v>
      </c>
      <c r="C1177" s="14" t="s">
        <v>141</v>
      </c>
      <c r="D1177" s="14" t="s">
        <v>2</v>
      </c>
      <c r="E1177" s="14" t="s">
        <v>161</v>
      </c>
      <c r="F1177" s="43">
        <v>8.8701164349913597E-4</v>
      </c>
      <c r="V1177"/>
    </row>
    <row r="1178" spans="1:22" x14ac:dyDescent="0.2">
      <c r="A1178" s="14" t="s">
        <v>72</v>
      </c>
      <c r="B1178" s="14" t="s">
        <v>70</v>
      </c>
      <c r="C1178" s="14" t="s">
        <v>153</v>
      </c>
      <c r="D1178" s="14" t="s">
        <v>2</v>
      </c>
      <c r="E1178" s="14" t="s">
        <v>161</v>
      </c>
      <c r="F1178" s="43">
        <v>7.9964320000000004</v>
      </c>
      <c r="V1178"/>
    </row>
    <row r="1179" spans="1:22" x14ac:dyDescent="0.2">
      <c r="A1179" s="14" t="s">
        <v>72</v>
      </c>
      <c r="B1179" s="14" t="s">
        <v>70</v>
      </c>
      <c r="C1179" s="14" t="s">
        <v>49</v>
      </c>
      <c r="D1179" s="14" t="s">
        <v>2</v>
      </c>
      <c r="E1179" s="14" t="s">
        <v>161</v>
      </c>
      <c r="F1179" s="43">
        <v>0.8846207857131958</v>
      </c>
      <c r="V1179"/>
    </row>
    <row r="1180" spans="1:22" x14ac:dyDescent="0.2">
      <c r="A1180" s="14" t="s">
        <v>72</v>
      </c>
      <c r="B1180" s="14" t="s">
        <v>70</v>
      </c>
      <c r="C1180" s="14" t="s">
        <v>141</v>
      </c>
      <c r="D1180" s="14" t="s">
        <v>2</v>
      </c>
      <c r="E1180" s="14" t="s">
        <v>161</v>
      </c>
      <c r="F1180" s="43">
        <v>8.8701164349913597E-4</v>
      </c>
      <c r="V1180"/>
    </row>
    <row r="1181" spans="1:22" x14ac:dyDescent="0.2">
      <c r="A1181" s="14" t="s">
        <v>70</v>
      </c>
      <c r="B1181" s="14" t="s">
        <v>152</v>
      </c>
      <c r="C1181" s="14" t="s">
        <v>153</v>
      </c>
      <c r="D1181" s="14" t="s">
        <v>2</v>
      </c>
      <c r="E1181" s="14" t="s">
        <v>161</v>
      </c>
      <c r="F1181" s="43">
        <v>7.9964320000000013</v>
      </c>
      <c r="V1181"/>
    </row>
    <row r="1182" spans="1:22" x14ac:dyDescent="0.2">
      <c r="A1182" s="14" t="s">
        <v>70</v>
      </c>
      <c r="B1182" s="14" t="s">
        <v>152</v>
      </c>
      <c r="C1182" s="14" t="s">
        <v>49</v>
      </c>
      <c r="D1182" s="14" t="s">
        <v>2</v>
      </c>
      <c r="E1182" s="14" t="s">
        <v>161</v>
      </c>
      <c r="F1182" s="43">
        <v>0.8846207857131958</v>
      </c>
      <c r="V1182"/>
    </row>
    <row r="1183" spans="1:22" x14ac:dyDescent="0.2">
      <c r="A1183" s="14" t="s">
        <v>70</v>
      </c>
      <c r="B1183" s="14" t="s">
        <v>152</v>
      </c>
      <c r="C1183" s="14" t="s">
        <v>141</v>
      </c>
      <c r="D1183" s="14" t="s">
        <v>2</v>
      </c>
      <c r="E1183" s="14" t="s">
        <v>161</v>
      </c>
      <c r="F1183" s="43">
        <v>8.8701164349913597E-4</v>
      </c>
      <c r="V1183"/>
    </row>
    <row r="1184" spans="1:22" x14ac:dyDescent="0.2">
      <c r="A1184" s="14" t="s">
        <v>71</v>
      </c>
      <c r="B1184" s="14" t="s">
        <v>152</v>
      </c>
      <c r="C1184" s="14" t="s">
        <v>153</v>
      </c>
      <c r="D1184" s="14" t="s">
        <v>2</v>
      </c>
      <c r="E1184" s="14" t="s">
        <v>161</v>
      </c>
      <c r="F1184" s="43">
        <v>7.9964319999999995</v>
      </c>
      <c r="V1184"/>
    </row>
    <row r="1185" spans="1:22" x14ac:dyDescent="0.2">
      <c r="A1185" s="14" t="s">
        <v>71</v>
      </c>
      <c r="B1185" s="14" t="s">
        <v>152</v>
      </c>
      <c r="C1185" s="14" t="s">
        <v>49</v>
      </c>
      <c r="D1185" s="14" t="s">
        <v>2</v>
      </c>
      <c r="E1185" s="14" t="s">
        <v>161</v>
      </c>
      <c r="F1185" s="43">
        <v>0.8846207857131958</v>
      </c>
      <c r="V1185"/>
    </row>
    <row r="1186" spans="1:22" x14ac:dyDescent="0.2">
      <c r="A1186" s="14" t="s">
        <v>71</v>
      </c>
      <c r="B1186" s="14" t="s">
        <v>152</v>
      </c>
      <c r="C1186" s="14" t="s">
        <v>141</v>
      </c>
      <c r="D1186" s="14" t="s">
        <v>2</v>
      </c>
      <c r="E1186" s="14" t="s">
        <v>161</v>
      </c>
      <c r="F1186" s="43">
        <v>8.8701164349913597E-4</v>
      </c>
      <c r="V1186"/>
    </row>
    <row r="1187" spans="1:22" x14ac:dyDescent="0.2">
      <c r="A1187" s="14" t="s">
        <v>72</v>
      </c>
      <c r="B1187" s="14" t="s">
        <v>152</v>
      </c>
      <c r="C1187" s="14" t="s">
        <v>153</v>
      </c>
      <c r="D1187" s="14" t="s">
        <v>2</v>
      </c>
      <c r="E1187" s="14" t="s">
        <v>161</v>
      </c>
      <c r="F1187" s="43">
        <v>7.9964320000000004</v>
      </c>
      <c r="V1187"/>
    </row>
    <row r="1188" spans="1:22" x14ac:dyDescent="0.2">
      <c r="A1188" s="14" t="s">
        <v>72</v>
      </c>
      <c r="B1188" s="14" t="s">
        <v>152</v>
      </c>
      <c r="C1188" s="14" t="s">
        <v>49</v>
      </c>
      <c r="D1188" s="14" t="s">
        <v>2</v>
      </c>
      <c r="E1188" s="14" t="s">
        <v>161</v>
      </c>
      <c r="F1188" s="43">
        <v>0.8846207857131958</v>
      </c>
      <c r="V1188"/>
    </row>
    <row r="1189" spans="1:22" x14ac:dyDescent="0.2">
      <c r="A1189" s="14" t="s">
        <v>72</v>
      </c>
      <c r="B1189" s="14" t="s">
        <v>152</v>
      </c>
      <c r="C1189" s="14" t="s">
        <v>141</v>
      </c>
      <c r="D1189" s="14" t="s">
        <v>2</v>
      </c>
      <c r="E1189" s="14" t="s">
        <v>161</v>
      </c>
      <c r="F1189" s="43">
        <v>8.8701164349913597E-4</v>
      </c>
      <c r="V1189"/>
    </row>
    <row r="1190" spans="1:22" x14ac:dyDescent="0.2">
      <c r="A1190" s="14" t="s">
        <v>70</v>
      </c>
      <c r="B1190" s="14" t="s">
        <v>70</v>
      </c>
      <c r="C1190" s="14" t="s">
        <v>153</v>
      </c>
      <c r="D1190" s="14" t="s">
        <v>2</v>
      </c>
      <c r="E1190" s="14" t="s">
        <v>160</v>
      </c>
      <c r="F1190" s="44">
        <v>0</v>
      </c>
      <c r="V1190"/>
    </row>
    <row r="1191" spans="1:22" x14ac:dyDescent="0.2">
      <c r="A1191" s="14" t="s">
        <v>70</v>
      </c>
      <c r="B1191" s="14" t="s">
        <v>70</v>
      </c>
      <c r="C1191" s="14" t="s">
        <v>49</v>
      </c>
      <c r="D1191" s="14" t="s">
        <v>2</v>
      </c>
      <c r="E1191" s="14" t="s">
        <v>160</v>
      </c>
      <c r="F1191" s="43">
        <v>0</v>
      </c>
      <c r="V1191"/>
    </row>
    <row r="1192" spans="1:22" x14ac:dyDescent="0.2">
      <c r="A1192" s="14" t="s">
        <v>70</v>
      </c>
      <c r="B1192" s="14" t="s">
        <v>70</v>
      </c>
      <c r="C1192" s="14" t="s">
        <v>141</v>
      </c>
      <c r="D1192" s="14" t="s">
        <v>2</v>
      </c>
      <c r="E1192" s="14" t="s">
        <v>160</v>
      </c>
      <c r="F1192" s="43">
        <v>0</v>
      </c>
      <c r="V1192"/>
    </row>
    <row r="1193" spans="1:22" x14ac:dyDescent="0.2">
      <c r="A1193" s="14" t="s">
        <v>71</v>
      </c>
      <c r="B1193" s="14" t="s">
        <v>70</v>
      </c>
      <c r="C1193" s="14" t="s">
        <v>153</v>
      </c>
      <c r="D1193" s="14" t="s">
        <v>2</v>
      </c>
      <c r="E1193" s="14" t="s">
        <v>160</v>
      </c>
      <c r="F1193" s="44">
        <v>0</v>
      </c>
      <c r="V1193"/>
    </row>
    <row r="1194" spans="1:22" x14ac:dyDescent="0.2">
      <c r="A1194" s="14" t="s">
        <v>71</v>
      </c>
      <c r="B1194" s="14" t="s">
        <v>70</v>
      </c>
      <c r="C1194" s="14" t="s">
        <v>49</v>
      </c>
      <c r="D1194" s="14" t="s">
        <v>2</v>
      </c>
      <c r="E1194" s="14" t="s">
        <v>160</v>
      </c>
      <c r="F1194" s="43">
        <v>0</v>
      </c>
      <c r="V1194"/>
    </row>
    <row r="1195" spans="1:22" x14ac:dyDescent="0.2">
      <c r="A1195" s="14" t="s">
        <v>71</v>
      </c>
      <c r="B1195" s="14" t="s">
        <v>70</v>
      </c>
      <c r="C1195" s="14" t="s">
        <v>141</v>
      </c>
      <c r="D1195" s="14" t="s">
        <v>2</v>
      </c>
      <c r="E1195" s="14" t="s">
        <v>160</v>
      </c>
      <c r="F1195" s="43">
        <v>0</v>
      </c>
      <c r="V1195"/>
    </row>
    <row r="1196" spans="1:22" x14ac:dyDescent="0.2">
      <c r="A1196" s="14" t="s">
        <v>72</v>
      </c>
      <c r="B1196" s="14" t="s">
        <v>70</v>
      </c>
      <c r="C1196" s="14" t="s">
        <v>153</v>
      </c>
      <c r="D1196" s="14" t="s">
        <v>2</v>
      </c>
      <c r="E1196" s="14" t="s">
        <v>160</v>
      </c>
      <c r="F1196" s="44">
        <v>0</v>
      </c>
      <c r="V1196"/>
    </row>
    <row r="1197" spans="1:22" x14ac:dyDescent="0.2">
      <c r="A1197" s="14" t="s">
        <v>72</v>
      </c>
      <c r="B1197" s="14" t="s">
        <v>70</v>
      </c>
      <c r="C1197" s="14" t="s">
        <v>49</v>
      </c>
      <c r="D1197" s="14" t="s">
        <v>2</v>
      </c>
      <c r="E1197" s="14" t="s">
        <v>160</v>
      </c>
      <c r="F1197" s="43">
        <v>0</v>
      </c>
      <c r="V1197"/>
    </row>
    <row r="1198" spans="1:22" x14ac:dyDescent="0.2">
      <c r="A1198" s="14" t="s">
        <v>72</v>
      </c>
      <c r="B1198" s="14" t="s">
        <v>70</v>
      </c>
      <c r="C1198" s="14" t="s">
        <v>141</v>
      </c>
      <c r="D1198" s="14" t="s">
        <v>2</v>
      </c>
      <c r="E1198" s="14" t="s">
        <v>160</v>
      </c>
      <c r="F1198" s="43">
        <v>0</v>
      </c>
      <c r="V1198"/>
    </row>
    <row r="1199" spans="1:22" x14ac:dyDescent="0.2">
      <c r="A1199" s="14" t="s">
        <v>70</v>
      </c>
      <c r="B1199" s="14" t="s">
        <v>152</v>
      </c>
      <c r="C1199" s="14" t="s">
        <v>153</v>
      </c>
      <c r="D1199" s="14" t="s">
        <v>2</v>
      </c>
      <c r="E1199" s="14" t="s">
        <v>160</v>
      </c>
      <c r="F1199" s="44">
        <v>0</v>
      </c>
      <c r="V1199"/>
    </row>
    <row r="1200" spans="1:22" x14ac:dyDescent="0.2">
      <c r="A1200" s="14" t="s">
        <v>70</v>
      </c>
      <c r="B1200" s="14" t="s">
        <v>152</v>
      </c>
      <c r="C1200" s="14" t="s">
        <v>49</v>
      </c>
      <c r="D1200" s="14" t="s">
        <v>2</v>
      </c>
      <c r="E1200" s="14" t="s">
        <v>160</v>
      </c>
      <c r="F1200" s="43">
        <v>0</v>
      </c>
      <c r="V1200"/>
    </row>
    <row r="1201" spans="1:22" x14ac:dyDescent="0.2">
      <c r="A1201" s="14" t="s">
        <v>70</v>
      </c>
      <c r="B1201" s="14" t="s">
        <v>152</v>
      </c>
      <c r="C1201" s="14" t="s">
        <v>141</v>
      </c>
      <c r="D1201" s="14" t="s">
        <v>2</v>
      </c>
      <c r="E1201" s="14" t="s">
        <v>160</v>
      </c>
      <c r="F1201" s="43">
        <v>0</v>
      </c>
      <c r="V1201"/>
    </row>
    <row r="1202" spans="1:22" x14ac:dyDescent="0.2">
      <c r="A1202" s="14" t="s">
        <v>71</v>
      </c>
      <c r="B1202" s="14" t="s">
        <v>152</v>
      </c>
      <c r="C1202" s="14" t="s">
        <v>153</v>
      </c>
      <c r="D1202" s="14" t="s">
        <v>2</v>
      </c>
      <c r="E1202" s="14" t="s">
        <v>160</v>
      </c>
      <c r="F1202" s="44">
        <v>0</v>
      </c>
      <c r="V1202"/>
    </row>
    <row r="1203" spans="1:22" x14ac:dyDescent="0.2">
      <c r="A1203" s="14" t="s">
        <v>71</v>
      </c>
      <c r="B1203" s="14" t="s">
        <v>152</v>
      </c>
      <c r="C1203" s="14" t="s">
        <v>49</v>
      </c>
      <c r="D1203" s="14" t="s">
        <v>2</v>
      </c>
      <c r="E1203" s="14" t="s">
        <v>160</v>
      </c>
      <c r="F1203" s="43">
        <v>0</v>
      </c>
      <c r="V1203"/>
    </row>
    <row r="1204" spans="1:22" x14ac:dyDescent="0.2">
      <c r="A1204" s="14" t="s">
        <v>71</v>
      </c>
      <c r="B1204" s="14" t="s">
        <v>152</v>
      </c>
      <c r="C1204" s="14" t="s">
        <v>141</v>
      </c>
      <c r="D1204" s="14" t="s">
        <v>2</v>
      </c>
      <c r="E1204" s="14" t="s">
        <v>160</v>
      </c>
      <c r="F1204" s="43">
        <v>0</v>
      </c>
      <c r="V1204"/>
    </row>
    <row r="1205" spans="1:22" x14ac:dyDescent="0.2">
      <c r="A1205" s="14" t="s">
        <v>72</v>
      </c>
      <c r="B1205" s="14" t="s">
        <v>152</v>
      </c>
      <c r="C1205" s="14" t="s">
        <v>153</v>
      </c>
      <c r="D1205" s="14" t="s">
        <v>2</v>
      </c>
      <c r="E1205" s="14" t="s">
        <v>160</v>
      </c>
      <c r="F1205" s="44">
        <v>0</v>
      </c>
      <c r="V1205"/>
    </row>
    <row r="1206" spans="1:22" x14ac:dyDescent="0.2">
      <c r="A1206" s="14" t="s">
        <v>72</v>
      </c>
      <c r="B1206" s="14" t="s">
        <v>152</v>
      </c>
      <c r="C1206" s="14" t="s">
        <v>49</v>
      </c>
      <c r="D1206" s="14" t="s">
        <v>2</v>
      </c>
      <c r="E1206" s="14" t="s">
        <v>160</v>
      </c>
      <c r="F1206" s="43">
        <v>0</v>
      </c>
      <c r="V1206"/>
    </row>
    <row r="1207" spans="1:22" x14ac:dyDescent="0.2">
      <c r="A1207" s="14" t="s">
        <v>72</v>
      </c>
      <c r="B1207" s="14" t="s">
        <v>152</v>
      </c>
      <c r="C1207" s="14" t="s">
        <v>141</v>
      </c>
      <c r="D1207" s="14" t="s">
        <v>2</v>
      </c>
      <c r="E1207" s="14" t="s">
        <v>160</v>
      </c>
      <c r="F1207" s="43">
        <v>0</v>
      </c>
      <c r="V1207"/>
    </row>
    <row r="1208" spans="1:22" x14ac:dyDescent="0.2">
      <c r="A1208" s="14" t="s">
        <v>70</v>
      </c>
      <c r="B1208" s="14" t="s">
        <v>70</v>
      </c>
      <c r="C1208" s="14" t="s">
        <v>153</v>
      </c>
      <c r="D1208" s="14" t="s">
        <v>2</v>
      </c>
      <c r="E1208" s="14" t="s">
        <v>159</v>
      </c>
      <c r="F1208" s="43">
        <v>6.9621000000000004</v>
      </c>
      <c r="V1208"/>
    </row>
    <row r="1209" spans="1:22" x14ac:dyDescent="0.2">
      <c r="A1209" s="14" t="s">
        <v>70</v>
      </c>
      <c r="B1209" s="14" t="s">
        <v>70</v>
      </c>
      <c r="C1209" s="14" t="s">
        <v>49</v>
      </c>
      <c r="D1209" s="14" t="s">
        <v>2</v>
      </c>
      <c r="E1209" s="14" t="s">
        <v>159</v>
      </c>
      <c r="F1209" s="43">
        <v>0.77019578218460083</v>
      </c>
      <c r="V1209"/>
    </row>
    <row r="1210" spans="1:22" x14ac:dyDescent="0.2">
      <c r="A1210" s="14" t="s">
        <v>70</v>
      </c>
      <c r="B1210" s="14" t="s">
        <v>70</v>
      </c>
      <c r="C1210" s="14" t="s">
        <v>141</v>
      </c>
      <c r="D1210" s="14" t="s">
        <v>2</v>
      </c>
      <c r="E1210" s="14" t="s">
        <v>159</v>
      </c>
      <c r="F1210" s="43">
        <v>7.7227741712704301E-4</v>
      </c>
      <c r="V1210"/>
    </row>
    <row r="1211" spans="1:22" x14ac:dyDescent="0.2">
      <c r="A1211" s="14" t="s">
        <v>71</v>
      </c>
      <c r="B1211" s="14" t="s">
        <v>70</v>
      </c>
      <c r="C1211" s="14" t="s">
        <v>153</v>
      </c>
      <c r="D1211" s="14" t="s">
        <v>2</v>
      </c>
      <c r="E1211" s="14" t="s">
        <v>159</v>
      </c>
      <c r="F1211" s="43">
        <v>6.9620999999999995</v>
      </c>
      <c r="V1211"/>
    </row>
    <row r="1212" spans="1:22" x14ac:dyDescent="0.2">
      <c r="A1212" s="14" t="s">
        <v>71</v>
      </c>
      <c r="B1212" s="14" t="s">
        <v>70</v>
      </c>
      <c r="C1212" s="14" t="s">
        <v>49</v>
      </c>
      <c r="D1212" s="14" t="s">
        <v>2</v>
      </c>
      <c r="E1212" s="14" t="s">
        <v>159</v>
      </c>
      <c r="F1212" s="43">
        <v>0.77019578218460083</v>
      </c>
      <c r="V1212"/>
    </row>
    <row r="1213" spans="1:22" x14ac:dyDescent="0.2">
      <c r="A1213" s="14" t="s">
        <v>71</v>
      </c>
      <c r="B1213" s="14" t="s">
        <v>70</v>
      </c>
      <c r="C1213" s="14" t="s">
        <v>141</v>
      </c>
      <c r="D1213" s="14" t="s">
        <v>2</v>
      </c>
      <c r="E1213" s="14" t="s">
        <v>159</v>
      </c>
      <c r="F1213" s="43">
        <v>7.7227741712704301E-4</v>
      </c>
      <c r="V1213"/>
    </row>
    <row r="1214" spans="1:22" x14ac:dyDescent="0.2">
      <c r="A1214" s="14" t="s">
        <v>72</v>
      </c>
      <c r="B1214" s="14" t="s">
        <v>70</v>
      </c>
      <c r="C1214" s="14" t="s">
        <v>153</v>
      </c>
      <c r="D1214" s="14" t="s">
        <v>2</v>
      </c>
      <c r="E1214" s="14" t="s">
        <v>159</v>
      </c>
      <c r="F1214" s="43">
        <v>6.9621000000000004</v>
      </c>
      <c r="V1214"/>
    </row>
    <row r="1215" spans="1:22" x14ac:dyDescent="0.2">
      <c r="A1215" s="14" t="s">
        <v>72</v>
      </c>
      <c r="B1215" s="14" t="s">
        <v>70</v>
      </c>
      <c r="C1215" s="14" t="s">
        <v>49</v>
      </c>
      <c r="D1215" s="14" t="s">
        <v>2</v>
      </c>
      <c r="E1215" s="14" t="s">
        <v>159</v>
      </c>
      <c r="F1215" s="43">
        <v>0.77019578218460083</v>
      </c>
      <c r="V1215"/>
    </row>
    <row r="1216" spans="1:22" x14ac:dyDescent="0.2">
      <c r="A1216" s="14" t="s">
        <v>72</v>
      </c>
      <c r="B1216" s="14" t="s">
        <v>70</v>
      </c>
      <c r="C1216" s="14" t="s">
        <v>141</v>
      </c>
      <c r="D1216" s="14" t="s">
        <v>2</v>
      </c>
      <c r="E1216" s="14" t="s">
        <v>159</v>
      </c>
      <c r="F1216" s="43">
        <v>7.7227741712704301E-4</v>
      </c>
      <c r="V1216"/>
    </row>
    <row r="1217" spans="1:22" x14ac:dyDescent="0.2">
      <c r="A1217" s="14" t="s">
        <v>70</v>
      </c>
      <c r="B1217" s="14" t="s">
        <v>152</v>
      </c>
      <c r="C1217" s="14" t="s">
        <v>153</v>
      </c>
      <c r="D1217" s="14" t="s">
        <v>2</v>
      </c>
      <c r="E1217" s="14" t="s">
        <v>159</v>
      </c>
      <c r="F1217" s="43">
        <v>6.9620999999999995</v>
      </c>
      <c r="V1217"/>
    </row>
    <row r="1218" spans="1:22" x14ac:dyDescent="0.2">
      <c r="A1218" s="14" t="s">
        <v>70</v>
      </c>
      <c r="B1218" s="14" t="s">
        <v>152</v>
      </c>
      <c r="C1218" s="14" t="s">
        <v>49</v>
      </c>
      <c r="D1218" s="14" t="s">
        <v>2</v>
      </c>
      <c r="E1218" s="14" t="s">
        <v>159</v>
      </c>
      <c r="F1218" s="43">
        <v>0.77019578218460083</v>
      </c>
      <c r="V1218"/>
    </row>
    <row r="1219" spans="1:22" x14ac:dyDescent="0.2">
      <c r="A1219" s="14" t="s">
        <v>70</v>
      </c>
      <c r="B1219" s="14" t="s">
        <v>152</v>
      </c>
      <c r="C1219" s="14" t="s">
        <v>141</v>
      </c>
      <c r="D1219" s="14" t="s">
        <v>2</v>
      </c>
      <c r="E1219" s="14" t="s">
        <v>159</v>
      </c>
      <c r="F1219" s="43">
        <v>7.7227741712704301E-4</v>
      </c>
      <c r="V1219"/>
    </row>
    <row r="1220" spans="1:22" x14ac:dyDescent="0.2">
      <c r="A1220" s="14" t="s">
        <v>71</v>
      </c>
      <c r="B1220" s="14" t="s">
        <v>152</v>
      </c>
      <c r="C1220" s="14" t="s">
        <v>153</v>
      </c>
      <c r="D1220" s="14" t="s">
        <v>2</v>
      </c>
      <c r="E1220" s="14" t="s">
        <v>159</v>
      </c>
      <c r="F1220" s="43">
        <v>6.9620999999999995</v>
      </c>
      <c r="V1220"/>
    </row>
    <row r="1221" spans="1:22" x14ac:dyDescent="0.2">
      <c r="A1221" s="14" t="s">
        <v>71</v>
      </c>
      <c r="B1221" s="14" t="s">
        <v>152</v>
      </c>
      <c r="C1221" s="14" t="s">
        <v>49</v>
      </c>
      <c r="D1221" s="14" t="s">
        <v>2</v>
      </c>
      <c r="E1221" s="14" t="s">
        <v>159</v>
      </c>
      <c r="F1221" s="43">
        <v>0.77019578218460083</v>
      </c>
      <c r="V1221"/>
    </row>
    <row r="1222" spans="1:22" x14ac:dyDescent="0.2">
      <c r="A1222" s="14" t="s">
        <v>71</v>
      </c>
      <c r="B1222" s="14" t="s">
        <v>152</v>
      </c>
      <c r="C1222" s="14" t="s">
        <v>141</v>
      </c>
      <c r="D1222" s="14" t="s">
        <v>2</v>
      </c>
      <c r="E1222" s="14" t="s">
        <v>159</v>
      </c>
      <c r="F1222" s="43">
        <v>7.7227741712704301E-4</v>
      </c>
      <c r="V1222"/>
    </row>
    <row r="1223" spans="1:22" x14ac:dyDescent="0.2">
      <c r="A1223" s="14" t="s">
        <v>72</v>
      </c>
      <c r="B1223" s="14" t="s">
        <v>152</v>
      </c>
      <c r="C1223" s="14" t="s">
        <v>153</v>
      </c>
      <c r="D1223" s="14" t="s">
        <v>2</v>
      </c>
      <c r="E1223" s="14" t="s">
        <v>159</v>
      </c>
      <c r="F1223" s="43">
        <v>6.9620999999999995</v>
      </c>
      <c r="V1223"/>
    </row>
    <row r="1224" spans="1:22" x14ac:dyDescent="0.2">
      <c r="A1224" s="14" t="s">
        <v>72</v>
      </c>
      <c r="B1224" s="14" t="s">
        <v>152</v>
      </c>
      <c r="C1224" s="14" t="s">
        <v>49</v>
      </c>
      <c r="D1224" s="14" t="s">
        <v>2</v>
      </c>
      <c r="E1224" s="14" t="s">
        <v>159</v>
      </c>
      <c r="F1224" s="43">
        <v>0.77019578218460083</v>
      </c>
      <c r="V1224"/>
    </row>
    <row r="1225" spans="1:22" x14ac:dyDescent="0.2">
      <c r="A1225" s="14" t="s">
        <v>72</v>
      </c>
      <c r="B1225" s="14" t="s">
        <v>152</v>
      </c>
      <c r="C1225" s="14" t="s">
        <v>141</v>
      </c>
      <c r="D1225" s="14" t="s">
        <v>2</v>
      </c>
      <c r="E1225" s="14" t="s">
        <v>159</v>
      </c>
      <c r="F1225" s="43">
        <v>7.7227741712704301E-4</v>
      </c>
      <c r="V1225"/>
    </row>
    <row r="1226" spans="1:22" x14ac:dyDescent="0.2">
      <c r="A1226" s="14" t="s">
        <v>70</v>
      </c>
      <c r="B1226" s="14" t="s">
        <v>70</v>
      </c>
      <c r="C1226" s="14" t="s">
        <v>153</v>
      </c>
      <c r="D1226" s="14" t="s">
        <v>2</v>
      </c>
      <c r="E1226" s="14" t="s">
        <v>162</v>
      </c>
      <c r="F1226" s="43">
        <v>0.85213312006089836</v>
      </c>
      <c r="V1226"/>
    </row>
    <row r="1227" spans="1:22" x14ac:dyDescent="0.2">
      <c r="A1227" s="14" t="s">
        <v>70</v>
      </c>
      <c r="B1227" s="14" t="s">
        <v>70</v>
      </c>
      <c r="C1227" s="14" t="s">
        <v>49</v>
      </c>
      <c r="D1227" s="14" t="s">
        <v>2</v>
      </c>
      <c r="E1227" s="14" t="s">
        <v>162</v>
      </c>
      <c r="F1227" s="43">
        <v>9.4268873333930969E-2</v>
      </c>
      <c r="V1227"/>
    </row>
    <row r="1228" spans="1:22" x14ac:dyDescent="0.2">
      <c r="A1228" s="14" t="s">
        <v>70</v>
      </c>
      <c r="B1228" s="14" t="s">
        <v>70</v>
      </c>
      <c r="C1228" s="14" t="s">
        <v>141</v>
      </c>
      <c r="D1228" s="14" t="s">
        <v>2</v>
      </c>
      <c r="E1228" s="14" t="s">
        <v>162</v>
      </c>
      <c r="F1228" s="43">
        <v>9.4523660663980991E-5</v>
      </c>
      <c r="V1228"/>
    </row>
    <row r="1229" spans="1:22" x14ac:dyDescent="0.2">
      <c r="A1229" s="14" t="s">
        <v>71</v>
      </c>
      <c r="B1229" s="14" t="s">
        <v>70</v>
      </c>
      <c r="C1229" s="14" t="s">
        <v>153</v>
      </c>
      <c r="D1229" s="14" t="s">
        <v>2</v>
      </c>
      <c r="E1229" s="14" t="s">
        <v>162</v>
      </c>
      <c r="F1229" s="43">
        <v>0.85213312006089836</v>
      </c>
      <c r="V1229"/>
    </row>
    <row r="1230" spans="1:22" x14ac:dyDescent="0.2">
      <c r="A1230" s="14" t="s">
        <v>71</v>
      </c>
      <c r="B1230" s="14" t="s">
        <v>70</v>
      </c>
      <c r="C1230" s="14" t="s">
        <v>49</v>
      </c>
      <c r="D1230" s="14" t="s">
        <v>2</v>
      </c>
      <c r="E1230" s="14" t="s">
        <v>162</v>
      </c>
      <c r="F1230" s="43">
        <v>9.4268873333930969E-2</v>
      </c>
      <c r="V1230"/>
    </row>
    <row r="1231" spans="1:22" x14ac:dyDescent="0.2">
      <c r="A1231" s="14" t="s">
        <v>71</v>
      </c>
      <c r="B1231" s="14" t="s">
        <v>70</v>
      </c>
      <c r="C1231" s="14" t="s">
        <v>141</v>
      </c>
      <c r="D1231" s="14" t="s">
        <v>2</v>
      </c>
      <c r="E1231" s="14" t="s">
        <v>162</v>
      </c>
      <c r="F1231" s="43">
        <v>9.4523660663980991E-5</v>
      </c>
      <c r="V1231"/>
    </row>
    <row r="1232" spans="1:22" x14ac:dyDescent="0.2">
      <c r="A1232" s="14" t="s">
        <v>72</v>
      </c>
      <c r="B1232" s="14" t="s">
        <v>70</v>
      </c>
      <c r="C1232" s="14" t="s">
        <v>153</v>
      </c>
      <c r="D1232" s="14" t="s">
        <v>2</v>
      </c>
      <c r="E1232" s="14" t="s">
        <v>162</v>
      </c>
      <c r="F1232" s="43">
        <v>0.85213312006089836</v>
      </c>
      <c r="V1232"/>
    </row>
    <row r="1233" spans="1:22" x14ac:dyDescent="0.2">
      <c r="A1233" s="14" t="s">
        <v>72</v>
      </c>
      <c r="B1233" s="14" t="s">
        <v>70</v>
      </c>
      <c r="C1233" s="14" t="s">
        <v>49</v>
      </c>
      <c r="D1233" s="14" t="s">
        <v>2</v>
      </c>
      <c r="E1233" s="14" t="s">
        <v>162</v>
      </c>
      <c r="F1233" s="43">
        <v>9.4268873333930969E-2</v>
      </c>
      <c r="V1233"/>
    </row>
    <row r="1234" spans="1:22" x14ac:dyDescent="0.2">
      <c r="A1234" s="14" t="s">
        <v>72</v>
      </c>
      <c r="B1234" s="14" t="s">
        <v>70</v>
      </c>
      <c r="C1234" s="14" t="s">
        <v>141</v>
      </c>
      <c r="D1234" s="14" t="s">
        <v>2</v>
      </c>
      <c r="E1234" s="14" t="s">
        <v>162</v>
      </c>
      <c r="F1234" s="43">
        <v>9.4523660663980991E-5</v>
      </c>
      <c r="V1234"/>
    </row>
    <row r="1235" spans="1:22" x14ac:dyDescent="0.2">
      <c r="A1235" s="14" t="s">
        <v>70</v>
      </c>
      <c r="B1235" s="14" t="s">
        <v>152</v>
      </c>
      <c r="C1235" s="14" t="s">
        <v>153</v>
      </c>
      <c r="D1235" s="14" t="s">
        <v>2</v>
      </c>
      <c r="E1235" s="14" t="s">
        <v>162</v>
      </c>
      <c r="F1235" s="43">
        <v>0.85213312006089836</v>
      </c>
      <c r="V1235"/>
    </row>
    <row r="1236" spans="1:22" x14ac:dyDescent="0.2">
      <c r="A1236" s="14" t="s">
        <v>70</v>
      </c>
      <c r="B1236" s="14" t="s">
        <v>152</v>
      </c>
      <c r="C1236" s="14" t="s">
        <v>49</v>
      </c>
      <c r="D1236" s="14" t="s">
        <v>2</v>
      </c>
      <c r="E1236" s="14" t="s">
        <v>162</v>
      </c>
      <c r="F1236" s="43">
        <v>9.4268873333930969E-2</v>
      </c>
      <c r="V1236"/>
    </row>
    <row r="1237" spans="1:22" x14ac:dyDescent="0.2">
      <c r="A1237" s="14" t="s">
        <v>70</v>
      </c>
      <c r="B1237" s="14" t="s">
        <v>152</v>
      </c>
      <c r="C1237" s="14" t="s">
        <v>141</v>
      </c>
      <c r="D1237" s="14" t="s">
        <v>2</v>
      </c>
      <c r="E1237" s="14" t="s">
        <v>162</v>
      </c>
      <c r="F1237" s="43">
        <v>9.4523660663980991E-5</v>
      </c>
      <c r="V1237"/>
    </row>
    <row r="1238" spans="1:22" x14ac:dyDescent="0.2">
      <c r="A1238" s="14" t="s">
        <v>71</v>
      </c>
      <c r="B1238" s="14" t="s">
        <v>152</v>
      </c>
      <c r="C1238" s="14" t="s">
        <v>153</v>
      </c>
      <c r="D1238" s="14" t="s">
        <v>2</v>
      </c>
      <c r="E1238" s="14" t="s">
        <v>162</v>
      </c>
      <c r="F1238" s="43">
        <v>0.85213312006089836</v>
      </c>
      <c r="V1238"/>
    </row>
    <row r="1239" spans="1:22" x14ac:dyDescent="0.2">
      <c r="A1239" s="14" t="s">
        <v>71</v>
      </c>
      <c r="B1239" s="14" t="s">
        <v>152</v>
      </c>
      <c r="C1239" s="14" t="s">
        <v>49</v>
      </c>
      <c r="D1239" s="14" t="s">
        <v>2</v>
      </c>
      <c r="E1239" s="14" t="s">
        <v>162</v>
      </c>
      <c r="F1239" s="43">
        <v>9.4268873333930969E-2</v>
      </c>
      <c r="V1239"/>
    </row>
    <row r="1240" spans="1:22" x14ac:dyDescent="0.2">
      <c r="A1240" s="14" t="s">
        <v>71</v>
      </c>
      <c r="B1240" s="14" t="s">
        <v>152</v>
      </c>
      <c r="C1240" s="14" t="s">
        <v>141</v>
      </c>
      <c r="D1240" s="14" t="s">
        <v>2</v>
      </c>
      <c r="E1240" s="14" t="s">
        <v>162</v>
      </c>
      <c r="F1240" s="43">
        <v>9.4523660663980991E-5</v>
      </c>
      <c r="V1240"/>
    </row>
    <row r="1241" spans="1:22" x14ac:dyDescent="0.2">
      <c r="A1241" s="14" t="s">
        <v>72</v>
      </c>
      <c r="B1241" s="14" t="s">
        <v>152</v>
      </c>
      <c r="C1241" s="14" t="s">
        <v>153</v>
      </c>
      <c r="D1241" s="14" t="s">
        <v>2</v>
      </c>
      <c r="E1241" s="14" t="s">
        <v>162</v>
      </c>
      <c r="F1241" s="43">
        <v>0.85213312006089836</v>
      </c>
      <c r="V1241"/>
    </row>
    <row r="1242" spans="1:22" x14ac:dyDescent="0.2">
      <c r="A1242" s="14" t="s">
        <v>72</v>
      </c>
      <c r="B1242" s="14" t="s">
        <v>152</v>
      </c>
      <c r="C1242" s="14" t="s">
        <v>49</v>
      </c>
      <c r="D1242" s="14" t="s">
        <v>2</v>
      </c>
      <c r="E1242" s="14" t="s">
        <v>162</v>
      </c>
      <c r="F1242" s="43">
        <v>9.4268873333930969E-2</v>
      </c>
      <c r="V1242"/>
    </row>
    <row r="1243" spans="1:22" x14ac:dyDescent="0.2">
      <c r="A1243" s="14" t="s">
        <v>72</v>
      </c>
      <c r="B1243" s="14" t="s">
        <v>152</v>
      </c>
      <c r="C1243" s="14" t="s">
        <v>141</v>
      </c>
      <c r="D1243" s="14" t="s">
        <v>2</v>
      </c>
      <c r="E1243" s="14" t="s">
        <v>162</v>
      </c>
      <c r="F1243" s="43">
        <v>9.4523660663980991E-5</v>
      </c>
      <c r="V1243"/>
    </row>
    <row r="1244" spans="1:22" x14ac:dyDescent="0.2">
      <c r="A1244" s="14" t="s">
        <v>70</v>
      </c>
      <c r="B1244" s="14" t="s">
        <v>70</v>
      </c>
      <c r="C1244" s="14" t="s">
        <v>153</v>
      </c>
      <c r="D1244" s="14" t="s">
        <v>2</v>
      </c>
      <c r="E1244" s="14" t="s">
        <v>163</v>
      </c>
      <c r="F1244" s="43">
        <v>615.07530254125595</v>
      </c>
      <c r="V1244"/>
    </row>
    <row r="1245" spans="1:22" x14ac:dyDescent="0.2">
      <c r="A1245" s="14" t="s">
        <v>70</v>
      </c>
      <c r="B1245" s="14" t="s">
        <v>70</v>
      </c>
      <c r="C1245" s="14" t="s">
        <v>49</v>
      </c>
      <c r="D1245" s="14" t="s">
        <v>2</v>
      </c>
      <c r="E1245" s="14" t="s">
        <v>163</v>
      </c>
      <c r="F1245" s="43">
        <v>68.043899536132812</v>
      </c>
      <c r="V1245"/>
    </row>
    <row r="1246" spans="1:22" x14ac:dyDescent="0.2">
      <c r="A1246" s="14" t="s">
        <v>70</v>
      </c>
      <c r="B1246" s="14" t="s">
        <v>70</v>
      </c>
      <c r="C1246" s="14" t="s">
        <v>141</v>
      </c>
      <c r="D1246" s="14" t="s">
        <v>2</v>
      </c>
      <c r="E1246" s="14" t="s">
        <v>163</v>
      </c>
      <c r="F1246" s="43">
        <v>6.8227797746658325E-2</v>
      </c>
      <c r="V1246"/>
    </row>
    <row r="1247" spans="1:22" x14ac:dyDescent="0.2">
      <c r="A1247" s="14" t="s">
        <v>71</v>
      </c>
      <c r="B1247" s="14" t="s">
        <v>70</v>
      </c>
      <c r="C1247" s="14" t="s">
        <v>153</v>
      </c>
      <c r="D1247" s="14" t="s">
        <v>2</v>
      </c>
      <c r="E1247" s="14" t="s">
        <v>163</v>
      </c>
      <c r="F1247" s="43">
        <v>615.07530254125595</v>
      </c>
      <c r="V1247"/>
    </row>
    <row r="1248" spans="1:22" x14ac:dyDescent="0.2">
      <c r="A1248" s="14" t="s">
        <v>71</v>
      </c>
      <c r="B1248" s="14" t="s">
        <v>70</v>
      </c>
      <c r="C1248" s="14" t="s">
        <v>49</v>
      </c>
      <c r="D1248" s="14" t="s">
        <v>2</v>
      </c>
      <c r="E1248" s="14" t="s">
        <v>163</v>
      </c>
      <c r="F1248" s="43">
        <v>68.043899536132812</v>
      </c>
      <c r="V1248"/>
    </row>
    <row r="1249" spans="1:22" x14ac:dyDescent="0.2">
      <c r="A1249" s="14" t="s">
        <v>71</v>
      </c>
      <c r="B1249" s="14" t="s">
        <v>70</v>
      </c>
      <c r="C1249" s="14" t="s">
        <v>141</v>
      </c>
      <c r="D1249" s="14" t="s">
        <v>2</v>
      </c>
      <c r="E1249" s="14" t="s">
        <v>163</v>
      </c>
      <c r="F1249" s="43">
        <v>6.8227797746658325E-2</v>
      </c>
      <c r="V1249"/>
    </row>
    <row r="1250" spans="1:22" x14ac:dyDescent="0.2">
      <c r="A1250" s="14" t="s">
        <v>72</v>
      </c>
      <c r="B1250" s="14" t="s">
        <v>70</v>
      </c>
      <c r="C1250" s="14" t="s">
        <v>153</v>
      </c>
      <c r="D1250" s="14" t="s">
        <v>2</v>
      </c>
      <c r="E1250" s="14" t="s">
        <v>163</v>
      </c>
      <c r="F1250" s="43">
        <v>615.07530254125595</v>
      </c>
      <c r="V1250"/>
    </row>
    <row r="1251" spans="1:22" x14ac:dyDescent="0.2">
      <c r="A1251" s="14" t="s">
        <v>72</v>
      </c>
      <c r="B1251" s="14" t="s">
        <v>70</v>
      </c>
      <c r="C1251" s="14" t="s">
        <v>49</v>
      </c>
      <c r="D1251" s="14" t="s">
        <v>2</v>
      </c>
      <c r="E1251" s="14" t="s">
        <v>163</v>
      </c>
      <c r="F1251" s="43">
        <v>68.043899536132812</v>
      </c>
      <c r="V1251"/>
    </row>
    <row r="1252" spans="1:22" x14ac:dyDescent="0.2">
      <c r="A1252" s="14" t="s">
        <v>72</v>
      </c>
      <c r="B1252" s="14" t="s">
        <v>70</v>
      </c>
      <c r="C1252" s="14" t="s">
        <v>141</v>
      </c>
      <c r="D1252" s="14" t="s">
        <v>2</v>
      </c>
      <c r="E1252" s="14" t="s">
        <v>163</v>
      </c>
      <c r="F1252" s="43">
        <v>6.8227797746658325E-2</v>
      </c>
      <c r="V1252"/>
    </row>
    <row r="1253" spans="1:22" x14ac:dyDescent="0.2">
      <c r="A1253" s="14" t="s">
        <v>70</v>
      </c>
      <c r="B1253" s="14" t="s">
        <v>152</v>
      </c>
      <c r="C1253" s="14" t="s">
        <v>153</v>
      </c>
      <c r="D1253" s="14" t="s">
        <v>2</v>
      </c>
      <c r="E1253" s="14" t="s">
        <v>163</v>
      </c>
      <c r="F1253" s="43">
        <v>653.11486667394638</v>
      </c>
      <c r="V1253"/>
    </row>
    <row r="1254" spans="1:22" x14ac:dyDescent="0.2">
      <c r="A1254" s="14" t="s">
        <v>70</v>
      </c>
      <c r="B1254" s="14" t="s">
        <v>152</v>
      </c>
      <c r="C1254" s="14" t="s">
        <v>49</v>
      </c>
      <c r="D1254" s="14" t="s">
        <v>2</v>
      </c>
      <c r="E1254" s="14" t="s">
        <v>163</v>
      </c>
      <c r="F1254" s="43">
        <v>72.252098083496094</v>
      </c>
      <c r="V1254"/>
    </row>
    <row r="1255" spans="1:22" x14ac:dyDescent="0.2">
      <c r="A1255" s="14" t="s">
        <v>70</v>
      </c>
      <c r="B1255" s="14" t="s">
        <v>152</v>
      </c>
      <c r="C1255" s="14" t="s">
        <v>141</v>
      </c>
      <c r="D1255" s="14" t="s">
        <v>2</v>
      </c>
      <c r="E1255" s="14" t="s">
        <v>163</v>
      </c>
      <c r="F1255" s="43">
        <v>7.244737446308136E-2</v>
      </c>
      <c r="V1255"/>
    </row>
    <row r="1256" spans="1:22" x14ac:dyDescent="0.2">
      <c r="A1256" s="14" t="s">
        <v>71</v>
      </c>
      <c r="B1256" s="14" t="s">
        <v>152</v>
      </c>
      <c r="C1256" s="14" t="s">
        <v>153</v>
      </c>
      <c r="D1256" s="14" t="s">
        <v>2</v>
      </c>
      <c r="E1256" s="14" t="s">
        <v>163</v>
      </c>
      <c r="F1256" s="43">
        <v>653.11486667394638</v>
      </c>
      <c r="V1256"/>
    </row>
    <row r="1257" spans="1:22" x14ac:dyDescent="0.2">
      <c r="A1257" s="14" t="s">
        <v>71</v>
      </c>
      <c r="B1257" s="14" t="s">
        <v>152</v>
      </c>
      <c r="C1257" s="14" t="s">
        <v>49</v>
      </c>
      <c r="D1257" s="14" t="s">
        <v>2</v>
      </c>
      <c r="E1257" s="14" t="s">
        <v>163</v>
      </c>
      <c r="F1257" s="43">
        <v>72.252098083496094</v>
      </c>
      <c r="V1257"/>
    </row>
    <row r="1258" spans="1:22" x14ac:dyDescent="0.2">
      <c r="A1258" s="14" t="s">
        <v>71</v>
      </c>
      <c r="B1258" s="14" t="s">
        <v>152</v>
      </c>
      <c r="C1258" s="14" t="s">
        <v>141</v>
      </c>
      <c r="D1258" s="14" t="s">
        <v>2</v>
      </c>
      <c r="E1258" s="14" t="s">
        <v>163</v>
      </c>
      <c r="F1258" s="43">
        <v>7.244737446308136E-2</v>
      </c>
      <c r="V1258"/>
    </row>
    <row r="1259" spans="1:22" x14ac:dyDescent="0.2">
      <c r="A1259" s="14" t="s">
        <v>72</v>
      </c>
      <c r="B1259" s="14" t="s">
        <v>152</v>
      </c>
      <c r="C1259" s="14" t="s">
        <v>153</v>
      </c>
      <c r="D1259" s="14" t="s">
        <v>2</v>
      </c>
      <c r="E1259" s="14" t="s">
        <v>163</v>
      </c>
      <c r="F1259" s="43">
        <v>653.11486667394638</v>
      </c>
      <c r="V1259"/>
    </row>
    <row r="1260" spans="1:22" x14ac:dyDescent="0.2">
      <c r="A1260" s="14" t="s">
        <v>72</v>
      </c>
      <c r="B1260" s="14" t="s">
        <v>152</v>
      </c>
      <c r="C1260" s="14" t="s">
        <v>49</v>
      </c>
      <c r="D1260" s="14" t="s">
        <v>2</v>
      </c>
      <c r="E1260" s="14" t="s">
        <v>163</v>
      </c>
      <c r="F1260" s="43">
        <v>72.252098083496094</v>
      </c>
      <c r="V1260"/>
    </row>
    <row r="1261" spans="1:22" x14ac:dyDescent="0.2">
      <c r="A1261" s="14" t="s">
        <v>72</v>
      </c>
      <c r="B1261" s="14" t="s">
        <v>152</v>
      </c>
      <c r="C1261" s="14" t="s">
        <v>141</v>
      </c>
      <c r="D1261" s="14" t="s">
        <v>2</v>
      </c>
      <c r="E1261" s="14" t="s">
        <v>163</v>
      </c>
      <c r="F1261" s="43">
        <v>7.244737446308136E-2</v>
      </c>
      <c r="V1261"/>
    </row>
    <row r="1262" spans="1:22" x14ac:dyDescent="0.2">
      <c r="A1262" s="14" t="s">
        <v>70</v>
      </c>
      <c r="B1262" s="14" t="s">
        <v>70</v>
      </c>
      <c r="C1262" s="14" t="s">
        <v>153</v>
      </c>
      <c r="D1262" s="14" t="s">
        <v>2</v>
      </c>
      <c r="E1262" s="14" t="s">
        <v>164</v>
      </c>
      <c r="F1262" s="43">
        <v>220.37600791454315</v>
      </c>
      <c r="V1262"/>
    </row>
    <row r="1263" spans="1:22" x14ac:dyDescent="0.2">
      <c r="A1263" s="14" t="s">
        <v>70</v>
      </c>
      <c r="B1263" s="14" t="s">
        <v>70</v>
      </c>
      <c r="C1263" s="14" t="s">
        <v>49</v>
      </c>
      <c r="D1263" s="14" t="s">
        <v>2</v>
      </c>
      <c r="E1263" s="14" t="s">
        <v>164</v>
      </c>
      <c r="F1263" s="43">
        <v>24.379522323608398</v>
      </c>
      <c r="V1263"/>
    </row>
    <row r="1264" spans="1:22" x14ac:dyDescent="0.2">
      <c r="A1264" s="14" t="s">
        <v>70</v>
      </c>
      <c r="B1264" s="14" t="s">
        <v>70</v>
      </c>
      <c r="C1264" s="14" t="s">
        <v>141</v>
      </c>
      <c r="D1264" s="14" t="s">
        <v>2</v>
      </c>
      <c r="E1264" s="14" t="s">
        <v>164</v>
      </c>
      <c r="F1264" s="43">
        <v>2.4445414543151855E-2</v>
      </c>
      <c r="V1264"/>
    </row>
    <row r="1265" spans="1:22" x14ac:dyDescent="0.2">
      <c r="A1265" s="14" t="s">
        <v>71</v>
      </c>
      <c r="B1265" s="14" t="s">
        <v>70</v>
      </c>
      <c r="C1265" s="14" t="s">
        <v>153</v>
      </c>
      <c r="D1265" s="14" t="s">
        <v>2</v>
      </c>
      <c r="E1265" s="14" t="s">
        <v>164</v>
      </c>
      <c r="F1265" s="43">
        <v>220.82722282409668</v>
      </c>
      <c r="V1265"/>
    </row>
    <row r="1266" spans="1:22" x14ac:dyDescent="0.2">
      <c r="A1266" s="14" t="s">
        <v>71</v>
      </c>
      <c r="B1266" s="14" t="s">
        <v>70</v>
      </c>
      <c r="C1266" s="14" t="s">
        <v>49</v>
      </c>
      <c r="D1266" s="14" t="s">
        <v>2</v>
      </c>
      <c r="E1266" s="14" t="s">
        <v>164</v>
      </c>
      <c r="F1266" s="43">
        <v>24.429439544677734</v>
      </c>
      <c r="V1266"/>
    </row>
    <row r="1267" spans="1:22" x14ac:dyDescent="0.2">
      <c r="A1267" s="14" t="s">
        <v>71</v>
      </c>
      <c r="B1267" s="14" t="s">
        <v>70</v>
      </c>
      <c r="C1267" s="14" t="s">
        <v>141</v>
      </c>
      <c r="D1267" s="14" t="s">
        <v>2</v>
      </c>
      <c r="E1267" s="14" t="s">
        <v>164</v>
      </c>
      <c r="F1267" s="43">
        <v>2.4495465680956841E-2</v>
      </c>
      <c r="V1267"/>
    </row>
    <row r="1268" spans="1:22" x14ac:dyDescent="0.2">
      <c r="A1268" s="14" t="s">
        <v>72</v>
      </c>
      <c r="B1268" s="14" t="s">
        <v>70</v>
      </c>
      <c r="C1268" s="14" t="s">
        <v>153</v>
      </c>
      <c r="D1268" s="14" t="s">
        <v>2</v>
      </c>
      <c r="E1268" s="14" t="s">
        <v>164</v>
      </c>
      <c r="F1268" s="43">
        <v>357.38974833488464</v>
      </c>
      <c r="V1268"/>
    </row>
    <row r="1269" spans="1:22" x14ac:dyDescent="0.2">
      <c r="A1269" s="14" t="s">
        <v>72</v>
      </c>
      <c r="B1269" s="14" t="s">
        <v>70</v>
      </c>
      <c r="C1269" s="14" t="s">
        <v>49</v>
      </c>
      <c r="D1269" s="14" t="s">
        <v>2</v>
      </c>
      <c r="E1269" s="14" t="s">
        <v>164</v>
      </c>
      <c r="F1269" s="43">
        <v>39.536933898925781</v>
      </c>
      <c r="V1269"/>
    </row>
    <row r="1270" spans="1:22" x14ac:dyDescent="0.2">
      <c r="A1270" s="14" t="s">
        <v>72</v>
      </c>
      <c r="B1270" s="14" t="s">
        <v>70</v>
      </c>
      <c r="C1270" s="14" t="s">
        <v>141</v>
      </c>
      <c r="D1270" s="14" t="s">
        <v>2</v>
      </c>
      <c r="E1270" s="14" t="s">
        <v>164</v>
      </c>
      <c r="F1270" s="43">
        <v>3.9643790572881699E-2</v>
      </c>
      <c r="V1270"/>
    </row>
    <row r="1271" spans="1:22" x14ac:dyDescent="0.2">
      <c r="A1271" s="14" t="s">
        <v>70</v>
      </c>
      <c r="B1271" s="14" t="s">
        <v>152</v>
      </c>
      <c r="C1271" s="14" t="s">
        <v>153</v>
      </c>
      <c r="D1271" s="14" t="s">
        <v>2</v>
      </c>
      <c r="E1271" s="14" t="s">
        <v>164</v>
      </c>
      <c r="F1271" s="43">
        <v>220.37600791454315</v>
      </c>
      <c r="V1271"/>
    </row>
    <row r="1272" spans="1:22" x14ac:dyDescent="0.2">
      <c r="A1272" s="14" t="s">
        <v>70</v>
      </c>
      <c r="B1272" s="14" t="s">
        <v>152</v>
      </c>
      <c r="C1272" s="14" t="s">
        <v>49</v>
      </c>
      <c r="D1272" s="14" t="s">
        <v>2</v>
      </c>
      <c r="E1272" s="14" t="s">
        <v>164</v>
      </c>
      <c r="F1272" s="43">
        <v>24.379522323608398</v>
      </c>
      <c r="V1272"/>
    </row>
    <row r="1273" spans="1:22" x14ac:dyDescent="0.2">
      <c r="A1273" s="14" t="s">
        <v>70</v>
      </c>
      <c r="B1273" s="14" t="s">
        <v>152</v>
      </c>
      <c r="C1273" s="14" t="s">
        <v>141</v>
      </c>
      <c r="D1273" s="14" t="s">
        <v>2</v>
      </c>
      <c r="E1273" s="14" t="s">
        <v>164</v>
      </c>
      <c r="F1273" s="43">
        <v>2.4445414543151855E-2</v>
      </c>
      <c r="V1273"/>
    </row>
    <row r="1274" spans="1:22" x14ac:dyDescent="0.2">
      <c r="A1274" s="14" t="s">
        <v>71</v>
      </c>
      <c r="B1274" s="14" t="s">
        <v>152</v>
      </c>
      <c r="C1274" s="14" t="s">
        <v>153</v>
      </c>
      <c r="D1274" s="14" t="s">
        <v>2</v>
      </c>
      <c r="E1274" s="14" t="s">
        <v>164</v>
      </c>
      <c r="F1274" s="43">
        <v>220.82722282409668</v>
      </c>
      <c r="V1274"/>
    </row>
    <row r="1275" spans="1:22" x14ac:dyDescent="0.2">
      <c r="A1275" s="14" t="s">
        <v>71</v>
      </c>
      <c r="B1275" s="14" t="s">
        <v>152</v>
      </c>
      <c r="C1275" s="14" t="s">
        <v>49</v>
      </c>
      <c r="D1275" s="14" t="s">
        <v>2</v>
      </c>
      <c r="E1275" s="14" t="s">
        <v>164</v>
      </c>
      <c r="F1275" s="43">
        <v>24.429439544677734</v>
      </c>
      <c r="V1275"/>
    </row>
    <row r="1276" spans="1:22" x14ac:dyDescent="0.2">
      <c r="A1276" s="14" t="s">
        <v>71</v>
      </c>
      <c r="B1276" s="14" t="s">
        <v>152</v>
      </c>
      <c r="C1276" s="14" t="s">
        <v>141</v>
      </c>
      <c r="D1276" s="14" t="s">
        <v>2</v>
      </c>
      <c r="E1276" s="14" t="s">
        <v>164</v>
      </c>
      <c r="F1276" s="43">
        <v>2.4495465680956841E-2</v>
      </c>
      <c r="V1276"/>
    </row>
    <row r="1277" spans="1:22" x14ac:dyDescent="0.2">
      <c r="A1277" s="14" t="s">
        <v>72</v>
      </c>
      <c r="B1277" s="14" t="s">
        <v>152</v>
      </c>
      <c r="C1277" s="14" t="s">
        <v>153</v>
      </c>
      <c r="D1277" s="14" t="s">
        <v>2</v>
      </c>
      <c r="E1277" s="14" t="s">
        <v>164</v>
      </c>
      <c r="F1277" s="43">
        <v>357.38974833488464</v>
      </c>
      <c r="V1277"/>
    </row>
    <row r="1278" spans="1:22" x14ac:dyDescent="0.2">
      <c r="A1278" s="14" t="s">
        <v>72</v>
      </c>
      <c r="B1278" s="14" t="s">
        <v>152</v>
      </c>
      <c r="C1278" s="14" t="s">
        <v>49</v>
      </c>
      <c r="D1278" s="14" t="s">
        <v>2</v>
      </c>
      <c r="E1278" s="14" t="s">
        <v>164</v>
      </c>
      <c r="F1278" s="43">
        <v>39.536933898925781</v>
      </c>
      <c r="V1278"/>
    </row>
    <row r="1279" spans="1:22" x14ac:dyDescent="0.2">
      <c r="A1279" s="14" t="s">
        <v>72</v>
      </c>
      <c r="B1279" s="14" t="s">
        <v>152</v>
      </c>
      <c r="C1279" s="14" t="s">
        <v>141</v>
      </c>
      <c r="D1279" s="14" t="s">
        <v>2</v>
      </c>
      <c r="E1279" s="14" t="s">
        <v>164</v>
      </c>
      <c r="F1279" s="43">
        <v>3.9643790572881699E-2</v>
      </c>
      <c r="V1279"/>
    </row>
    <row r="1280" spans="1:22" x14ac:dyDescent="0.2">
      <c r="A1280" s="14" t="s">
        <v>70</v>
      </c>
      <c r="B1280" s="14" t="s">
        <v>70</v>
      </c>
      <c r="C1280" s="14" t="s">
        <v>153</v>
      </c>
      <c r="D1280" s="14" t="s">
        <v>2</v>
      </c>
      <c r="E1280" s="14" t="s">
        <v>165</v>
      </c>
      <c r="F1280" s="43">
        <v>32.78192925453186</v>
      </c>
      <c r="V1280"/>
    </row>
    <row r="1281" spans="1:22" x14ac:dyDescent="0.2">
      <c r="A1281" s="14" t="s">
        <v>70</v>
      </c>
      <c r="B1281" s="14" t="s">
        <v>70</v>
      </c>
      <c r="C1281" s="14" t="s">
        <v>49</v>
      </c>
      <c r="D1281" s="14" t="s">
        <v>2</v>
      </c>
      <c r="E1281" s="14" t="s">
        <v>165</v>
      </c>
      <c r="F1281" s="43">
        <v>3.6265645027160645</v>
      </c>
      <c r="V1281"/>
    </row>
    <row r="1282" spans="1:22" x14ac:dyDescent="0.2">
      <c r="A1282" s="14" t="s">
        <v>70</v>
      </c>
      <c r="B1282" s="14" t="s">
        <v>70</v>
      </c>
      <c r="C1282" s="14" t="s">
        <v>141</v>
      </c>
      <c r="D1282" s="14" t="s">
        <v>2</v>
      </c>
      <c r="E1282" s="14" t="s">
        <v>165</v>
      </c>
      <c r="F1282" s="43">
        <v>3.6363659892231226E-3</v>
      </c>
      <c r="V1282"/>
    </row>
    <row r="1283" spans="1:22" x14ac:dyDescent="0.2">
      <c r="A1283" s="14" t="s">
        <v>71</v>
      </c>
      <c r="B1283" s="14" t="s">
        <v>70</v>
      </c>
      <c r="C1283" s="14" t="s">
        <v>153</v>
      </c>
      <c r="D1283" s="14" t="s">
        <v>2</v>
      </c>
      <c r="E1283" s="14" t="s">
        <v>165</v>
      </c>
      <c r="F1283" s="43">
        <v>37.812877058982849</v>
      </c>
      <c r="V1283"/>
    </row>
    <row r="1284" spans="1:22" x14ac:dyDescent="0.2">
      <c r="A1284" s="14" t="s">
        <v>71</v>
      </c>
      <c r="B1284" s="14" t="s">
        <v>70</v>
      </c>
      <c r="C1284" s="14" t="s">
        <v>49</v>
      </c>
      <c r="D1284" s="14" t="s">
        <v>2</v>
      </c>
      <c r="E1284" s="14" t="s">
        <v>165</v>
      </c>
      <c r="F1284" s="43">
        <v>4.1831226348876953</v>
      </c>
      <c r="V1284"/>
    </row>
    <row r="1285" spans="1:22" x14ac:dyDescent="0.2">
      <c r="A1285" s="14" t="s">
        <v>71</v>
      </c>
      <c r="B1285" s="14" t="s">
        <v>70</v>
      </c>
      <c r="C1285" s="14" t="s">
        <v>141</v>
      </c>
      <c r="D1285" s="14" t="s">
        <v>2</v>
      </c>
      <c r="E1285" s="14" t="s">
        <v>165</v>
      </c>
      <c r="F1285" s="43">
        <v>4.1944286786019802E-3</v>
      </c>
      <c r="V1285"/>
    </row>
    <row r="1286" spans="1:22" x14ac:dyDescent="0.2">
      <c r="A1286" s="14" t="s">
        <v>72</v>
      </c>
      <c r="B1286" s="14" t="s">
        <v>70</v>
      </c>
      <c r="C1286" s="14" t="s">
        <v>153</v>
      </c>
      <c r="D1286" s="14" t="s">
        <v>2</v>
      </c>
      <c r="E1286" s="14" t="s">
        <v>165</v>
      </c>
      <c r="F1286" s="43">
        <v>37.812877058982849</v>
      </c>
      <c r="V1286"/>
    </row>
    <row r="1287" spans="1:22" x14ac:dyDescent="0.2">
      <c r="A1287" s="14" t="s">
        <v>72</v>
      </c>
      <c r="B1287" s="14" t="s">
        <v>70</v>
      </c>
      <c r="C1287" s="14" t="s">
        <v>49</v>
      </c>
      <c r="D1287" s="14" t="s">
        <v>2</v>
      </c>
      <c r="E1287" s="14" t="s">
        <v>165</v>
      </c>
      <c r="F1287" s="43">
        <v>4.1831226348876953</v>
      </c>
      <c r="V1287"/>
    </row>
    <row r="1288" spans="1:22" x14ac:dyDescent="0.2">
      <c r="A1288" s="14" t="s">
        <v>72</v>
      </c>
      <c r="B1288" s="14" t="s">
        <v>70</v>
      </c>
      <c r="C1288" s="14" t="s">
        <v>141</v>
      </c>
      <c r="D1288" s="14" t="s">
        <v>2</v>
      </c>
      <c r="E1288" s="14" t="s">
        <v>165</v>
      </c>
      <c r="F1288" s="43">
        <v>4.1944286786019802E-3</v>
      </c>
      <c r="V1288"/>
    </row>
    <row r="1289" spans="1:22" x14ac:dyDescent="0.2">
      <c r="A1289" s="14" t="s">
        <v>70</v>
      </c>
      <c r="B1289" s="14" t="s">
        <v>152</v>
      </c>
      <c r="C1289" s="14" t="s">
        <v>153</v>
      </c>
      <c r="D1289" s="14" t="s">
        <v>2</v>
      </c>
      <c r="E1289" s="14" t="s">
        <v>165</v>
      </c>
      <c r="F1289" s="43">
        <v>61.374939799308777</v>
      </c>
      <c r="V1289"/>
    </row>
    <row r="1290" spans="1:22" x14ac:dyDescent="0.2">
      <c r="A1290" s="14" t="s">
        <v>70</v>
      </c>
      <c r="B1290" s="14" t="s">
        <v>152</v>
      </c>
      <c r="C1290" s="14" t="s">
        <v>49</v>
      </c>
      <c r="D1290" s="14" t="s">
        <v>2</v>
      </c>
      <c r="E1290" s="14" t="s">
        <v>165</v>
      </c>
      <c r="F1290" s="43">
        <v>6.7897214889526367</v>
      </c>
      <c r="V1290"/>
    </row>
    <row r="1291" spans="1:22" x14ac:dyDescent="0.2">
      <c r="A1291" s="14" t="s">
        <v>70</v>
      </c>
      <c r="B1291" s="14" t="s">
        <v>152</v>
      </c>
      <c r="C1291" s="14" t="s">
        <v>141</v>
      </c>
      <c r="D1291" s="14" t="s">
        <v>2</v>
      </c>
      <c r="E1291" s="14" t="s">
        <v>165</v>
      </c>
      <c r="F1291" s="43">
        <v>6.8080723285675049E-3</v>
      </c>
      <c r="V1291"/>
    </row>
    <row r="1292" spans="1:22" x14ac:dyDescent="0.2">
      <c r="A1292" s="14" t="s">
        <v>71</v>
      </c>
      <c r="B1292" s="14" t="s">
        <v>152</v>
      </c>
      <c r="C1292" s="14" t="s">
        <v>153</v>
      </c>
      <c r="D1292" s="14" t="s">
        <v>2</v>
      </c>
      <c r="E1292" s="14" t="s">
        <v>165</v>
      </c>
      <c r="F1292" s="43">
        <v>62.297369122505188</v>
      </c>
      <c r="V1292"/>
    </row>
    <row r="1293" spans="1:22" x14ac:dyDescent="0.2">
      <c r="A1293" s="14" t="s">
        <v>71</v>
      </c>
      <c r="B1293" s="14" t="s">
        <v>152</v>
      </c>
      <c r="C1293" s="14" t="s">
        <v>49</v>
      </c>
      <c r="D1293" s="14" t="s">
        <v>2</v>
      </c>
      <c r="E1293" s="14" t="s">
        <v>165</v>
      </c>
      <c r="F1293" s="43">
        <v>6.8917670249938965</v>
      </c>
      <c r="V1293"/>
    </row>
    <row r="1294" spans="1:22" x14ac:dyDescent="0.2">
      <c r="A1294" s="14" t="s">
        <v>71</v>
      </c>
      <c r="B1294" s="14" t="s">
        <v>152</v>
      </c>
      <c r="C1294" s="14" t="s">
        <v>141</v>
      </c>
      <c r="D1294" s="14" t="s">
        <v>2</v>
      </c>
      <c r="E1294" s="14" t="s">
        <v>165</v>
      </c>
      <c r="F1294" s="43">
        <v>6.9103934802114964E-3</v>
      </c>
      <c r="V1294"/>
    </row>
    <row r="1295" spans="1:22" x14ac:dyDescent="0.2">
      <c r="A1295" s="14" t="s">
        <v>72</v>
      </c>
      <c r="B1295" s="14" t="s">
        <v>152</v>
      </c>
      <c r="C1295" s="14" t="s">
        <v>153</v>
      </c>
      <c r="D1295" s="14" t="s">
        <v>2</v>
      </c>
      <c r="E1295" s="14" t="s">
        <v>165</v>
      </c>
      <c r="F1295" s="43">
        <v>62.297369122505188</v>
      </c>
      <c r="V1295"/>
    </row>
    <row r="1296" spans="1:22" x14ac:dyDescent="0.2">
      <c r="A1296" s="14" t="s">
        <v>72</v>
      </c>
      <c r="B1296" s="14" t="s">
        <v>152</v>
      </c>
      <c r="C1296" s="14" t="s">
        <v>49</v>
      </c>
      <c r="D1296" s="14" t="s">
        <v>2</v>
      </c>
      <c r="E1296" s="14" t="s">
        <v>165</v>
      </c>
      <c r="F1296" s="43">
        <v>6.8917670249938965</v>
      </c>
      <c r="V1296"/>
    </row>
    <row r="1297" spans="1:22" x14ac:dyDescent="0.2">
      <c r="A1297" s="14" t="s">
        <v>72</v>
      </c>
      <c r="B1297" s="14" t="s">
        <v>152</v>
      </c>
      <c r="C1297" s="14" t="s">
        <v>141</v>
      </c>
      <c r="D1297" s="14" t="s">
        <v>2</v>
      </c>
      <c r="E1297" s="14" t="s">
        <v>165</v>
      </c>
      <c r="F1297" s="43">
        <v>6.9103934802114964E-3</v>
      </c>
      <c r="V1297"/>
    </row>
    <row r="1298" spans="1:22" x14ac:dyDescent="0.2">
      <c r="A1298" s="14" t="s">
        <v>70</v>
      </c>
      <c r="B1298" s="14" t="s">
        <v>70</v>
      </c>
      <c r="C1298" s="14" t="s">
        <v>153</v>
      </c>
      <c r="D1298" s="14" t="s">
        <v>2</v>
      </c>
      <c r="E1298" s="14" t="s">
        <v>166</v>
      </c>
      <c r="F1298" s="43">
        <v>0.86899999999999999</v>
      </c>
      <c r="V1298"/>
    </row>
    <row r="1299" spans="1:22" x14ac:dyDescent="0.2">
      <c r="A1299" s="14" t="s">
        <v>70</v>
      </c>
      <c r="B1299" s="14" t="s">
        <v>70</v>
      </c>
      <c r="C1299" s="14" t="s">
        <v>49</v>
      </c>
      <c r="D1299" s="14" t="s">
        <v>2</v>
      </c>
      <c r="E1299" s="14" t="s">
        <v>166</v>
      </c>
      <c r="F1299" s="43">
        <v>9.613480418920517E-2</v>
      </c>
      <c r="V1299"/>
    </row>
    <row r="1300" spans="1:22" x14ac:dyDescent="0.2">
      <c r="A1300" s="14" t="s">
        <v>70</v>
      </c>
      <c r="B1300" s="14" t="s">
        <v>70</v>
      </c>
      <c r="C1300" s="14" t="s">
        <v>141</v>
      </c>
      <c r="D1300" s="14" t="s">
        <v>2</v>
      </c>
      <c r="E1300" s="14" t="s">
        <v>166</v>
      </c>
      <c r="F1300" s="43">
        <v>9.6394636784680188E-5</v>
      </c>
      <c r="V1300"/>
    </row>
    <row r="1301" spans="1:22" x14ac:dyDescent="0.2">
      <c r="A1301" s="14" t="s">
        <v>71</v>
      </c>
      <c r="B1301" s="14" t="s">
        <v>70</v>
      </c>
      <c r="C1301" s="14" t="s">
        <v>153</v>
      </c>
      <c r="D1301" s="14" t="s">
        <v>2</v>
      </c>
      <c r="E1301" s="14" t="s">
        <v>166</v>
      </c>
      <c r="F1301" s="43">
        <v>0.86899999999999999</v>
      </c>
      <c r="V1301"/>
    </row>
    <row r="1302" spans="1:22" x14ac:dyDescent="0.2">
      <c r="A1302" s="14" t="s">
        <v>71</v>
      </c>
      <c r="B1302" s="14" t="s">
        <v>70</v>
      </c>
      <c r="C1302" s="14" t="s">
        <v>49</v>
      </c>
      <c r="D1302" s="14" t="s">
        <v>2</v>
      </c>
      <c r="E1302" s="14" t="s">
        <v>166</v>
      </c>
      <c r="F1302" s="43">
        <v>9.613480418920517E-2</v>
      </c>
      <c r="V1302"/>
    </row>
    <row r="1303" spans="1:22" x14ac:dyDescent="0.2">
      <c r="A1303" s="14" t="s">
        <v>71</v>
      </c>
      <c r="B1303" s="14" t="s">
        <v>70</v>
      </c>
      <c r="C1303" s="14" t="s">
        <v>141</v>
      </c>
      <c r="D1303" s="14" t="s">
        <v>2</v>
      </c>
      <c r="E1303" s="14" t="s">
        <v>166</v>
      </c>
      <c r="F1303" s="43">
        <v>9.6394636784680188E-5</v>
      </c>
      <c r="V1303"/>
    </row>
    <row r="1304" spans="1:22" x14ac:dyDescent="0.2">
      <c r="A1304" s="14" t="s">
        <v>72</v>
      </c>
      <c r="B1304" s="14" t="s">
        <v>70</v>
      </c>
      <c r="C1304" s="14" t="s">
        <v>153</v>
      </c>
      <c r="D1304" s="14" t="s">
        <v>2</v>
      </c>
      <c r="E1304" s="14" t="s">
        <v>166</v>
      </c>
      <c r="F1304" s="43">
        <v>0.86899999999999999</v>
      </c>
      <c r="V1304"/>
    </row>
    <row r="1305" spans="1:22" x14ac:dyDescent="0.2">
      <c r="A1305" s="14" t="s">
        <v>72</v>
      </c>
      <c r="B1305" s="14" t="s">
        <v>70</v>
      </c>
      <c r="C1305" s="14" t="s">
        <v>49</v>
      </c>
      <c r="D1305" s="14" t="s">
        <v>2</v>
      </c>
      <c r="E1305" s="14" t="s">
        <v>166</v>
      </c>
      <c r="F1305" s="43">
        <v>9.613480418920517E-2</v>
      </c>
      <c r="V1305"/>
    </row>
    <row r="1306" spans="1:22" x14ac:dyDescent="0.2">
      <c r="A1306" s="14" t="s">
        <v>72</v>
      </c>
      <c r="B1306" s="14" t="s">
        <v>70</v>
      </c>
      <c r="C1306" s="14" t="s">
        <v>141</v>
      </c>
      <c r="D1306" s="14" t="s">
        <v>2</v>
      </c>
      <c r="E1306" s="14" t="s">
        <v>166</v>
      </c>
      <c r="F1306" s="43">
        <v>9.6394636784680188E-5</v>
      </c>
      <c r="V1306"/>
    </row>
    <row r="1307" spans="1:22" x14ac:dyDescent="0.2">
      <c r="A1307" s="14" t="s">
        <v>70</v>
      </c>
      <c r="B1307" s="14" t="s">
        <v>152</v>
      </c>
      <c r="C1307" s="14" t="s">
        <v>153</v>
      </c>
      <c r="D1307" s="14" t="s">
        <v>2</v>
      </c>
      <c r="E1307" s="14" t="s">
        <v>166</v>
      </c>
      <c r="F1307" s="43">
        <v>0.86900000000000011</v>
      </c>
      <c r="V1307"/>
    </row>
    <row r="1308" spans="1:22" x14ac:dyDescent="0.2">
      <c r="A1308" s="14" t="s">
        <v>70</v>
      </c>
      <c r="B1308" s="14" t="s">
        <v>152</v>
      </c>
      <c r="C1308" s="14" t="s">
        <v>49</v>
      </c>
      <c r="D1308" s="14" t="s">
        <v>2</v>
      </c>
      <c r="E1308" s="14" t="s">
        <v>166</v>
      </c>
      <c r="F1308" s="43">
        <v>9.613480418920517E-2</v>
      </c>
      <c r="V1308"/>
    </row>
    <row r="1309" spans="1:22" x14ac:dyDescent="0.2">
      <c r="A1309" s="14" t="s">
        <v>70</v>
      </c>
      <c r="B1309" s="14" t="s">
        <v>152</v>
      </c>
      <c r="C1309" s="14" t="s">
        <v>141</v>
      </c>
      <c r="D1309" s="14" t="s">
        <v>2</v>
      </c>
      <c r="E1309" s="14" t="s">
        <v>166</v>
      </c>
      <c r="F1309" s="43">
        <v>9.6394636784680188E-5</v>
      </c>
      <c r="V1309"/>
    </row>
    <row r="1310" spans="1:22" x14ac:dyDescent="0.2">
      <c r="A1310" s="14" t="s">
        <v>71</v>
      </c>
      <c r="B1310" s="14" t="s">
        <v>152</v>
      </c>
      <c r="C1310" s="14" t="s">
        <v>153</v>
      </c>
      <c r="D1310" s="14" t="s">
        <v>2</v>
      </c>
      <c r="E1310" s="14" t="s">
        <v>166</v>
      </c>
      <c r="F1310" s="43">
        <v>0.86900000000000011</v>
      </c>
      <c r="V1310"/>
    </row>
    <row r="1311" spans="1:22" x14ac:dyDescent="0.2">
      <c r="A1311" s="14" t="s">
        <v>71</v>
      </c>
      <c r="B1311" s="14" t="s">
        <v>152</v>
      </c>
      <c r="C1311" s="14" t="s">
        <v>49</v>
      </c>
      <c r="D1311" s="14" t="s">
        <v>2</v>
      </c>
      <c r="E1311" s="14" t="s">
        <v>166</v>
      </c>
      <c r="F1311" s="43">
        <v>9.613480418920517E-2</v>
      </c>
      <c r="V1311"/>
    </row>
    <row r="1312" spans="1:22" x14ac:dyDescent="0.2">
      <c r="A1312" s="14" t="s">
        <v>71</v>
      </c>
      <c r="B1312" s="14" t="s">
        <v>152</v>
      </c>
      <c r="C1312" s="14" t="s">
        <v>141</v>
      </c>
      <c r="D1312" s="14" t="s">
        <v>2</v>
      </c>
      <c r="E1312" s="14" t="s">
        <v>166</v>
      </c>
      <c r="F1312" s="43">
        <v>9.6394636784680188E-5</v>
      </c>
      <c r="V1312"/>
    </row>
    <row r="1313" spans="1:22" x14ac:dyDescent="0.2">
      <c r="A1313" s="14" t="s">
        <v>72</v>
      </c>
      <c r="B1313" s="14" t="s">
        <v>152</v>
      </c>
      <c r="C1313" s="14" t="s">
        <v>153</v>
      </c>
      <c r="D1313" s="14" t="s">
        <v>2</v>
      </c>
      <c r="E1313" s="14" t="s">
        <v>166</v>
      </c>
      <c r="F1313" s="43">
        <v>0.86899999999999999</v>
      </c>
      <c r="V1313"/>
    </row>
    <row r="1314" spans="1:22" x14ac:dyDescent="0.2">
      <c r="A1314" s="14" t="s">
        <v>72</v>
      </c>
      <c r="B1314" s="14" t="s">
        <v>152</v>
      </c>
      <c r="C1314" s="14" t="s">
        <v>49</v>
      </c>
      <c r="D1314" s="14" t="s">
        <v>2</v>
      </c>
      <c r="E1314" s="14" t="s">
        <v>166</v>
      </c>
      <c r="F1314" s="43">
        <v>9.613480418920517E-2</v>
      </c>
      <c r="V1314"/>
    </row>
    <row r="1315" spans="1:22" x14ac:dyDescent="0.2">
      <c r="A1315" s="14" t="s">
        <v>72</v>
      </c>
      <c r="B1315" s="14" t="s">
        <v>152</v>
      </c>
      <c r="C1315" s="14" t="s">
        <v>141</v>
      </c>
      <c r="D1315" s="14" t="s">
        <v>2</v>
      </c>
      <c r="E1315" s="14" t="s">
        <v>166</v>
      </c>
      <c r="F1315" s="43">
        <v>9.6394636784680188E-5</v>
      </c>
      <c r="V1315"/>
    </row>
    <row r="1316" spans="1:22" x14ac:dyDescent="0.2">
      <c r="A1316" s="14" t="s">
        <v>70</v>
      </c>
      <c r="B1316" s="14" t="s">
        <v>70</v>
      </c>
      <c r="C1316" s="14" t="s">
        <v>153</v>
      </c>
      <c r="D1316" s="14" t="s">
        <v>2</v>
      </c>
      <c r="E1316" s="14" t="s">
        <v>167</v>
      </c>
      <c r="F1316" s="43">
        <v>254.02693724632263</v>
      </c>
      <c r="V1316"/>
    </row>
    <row r="1317" spans="1:22" x14ac:dyDescent="0.2">
      <c r="A1317" s="14" t="s">
        <v>70</v>
      </c>
      <c r="B1317" s="14" t="s">
        <v>70</v>
      </c>
      <c r="C1317" s="14" t="s">
        <v>49</v>
      </c>
      <c r="D1317" s="14" t="s">
        <v>2</v>
      </c>
      <c r="E1317" s="14" t="s">
        <v>167</v>
      </c>
      <c r="F1317" s="43">
        <v>28.102222442626953</v>
      </c>
      <c r="V1317"/>
    </row>
    <row r="1318" spans="1:22" x14ac:dyDescent="0.2">
      <c r="A1318" s="14" t="s">
        <v>70</v>
      </c>
      <c r="B1318" s="14" t="s">
        <v>70</v>
      </c>
      <c r="C1318" s="14" t="s">
        <v>141</v>
      </c>
      <c r="D1318" s="14" t="s">
        <v>2</v>
      </c>
      <c r="E1318" s="14" t="s">
        <v>167</v>
      </c>
      <c r="F1318" s="43">
        <v>2.8178174048662186E-2</v>
      </c>
      <c r="V1318"/>
    </row>
    <row r="1319" spans="1:22" x14ac:dyDescent="0.2">
      <c r="A1319" s="14" t="s">
        <v>71</v>
      </c>
      <c r="B1319" s="14" t="s">
        <v>70</v>
      </c>
      <c r="C1319" s="14" t="s">
        <v>153</v>
      </c>
      <c r="D1319" s="14" t="s">
        <v>2</v>
      </c>
      <c r="E1319" s="14" t="s">
        <v>167</v>
      </c>
      <c r="F1319" s="43">
        <v>259.50910019874573</v>
      </c>
      <c r="V1319"/>
    </row>
    <row r="1320" spans="1:22" x14ac:dyDescent="0.2">
      <c r="A1320" s="14" t="s">
        <v>71</v>
      </c>
      <c r="B1320" s="14" t="s">
        <v>70</v>
      </c>
      <c r="C1320" s="14" t="s">
        <v>49</v>
      </c>
      <c r="D1320" s="14" t="s">
        <v>2</v>
      </c>
      <c r="E1320" s="14" t="s">
        <v>167</v>
      </c>
      <c r="F1320" s="43">
        <v>28.708696365356445</v>
      </c>
      <c r="V1320"/>
    </row>
    <row r="1321" spans="1:22" x14ac:dyDescent="0.2">
      <c r="A1321" s="14" t="s">
        <v>71</v>
      </c>
      <c r="B1321" s="14" t="s">
        <v>70</v>
      </c>
      <c r="C1321" s="14" t="s">
        <v>141</v>
      </c>
      <c r="D1321" s="14" t="s">
        <v>2</v>
      </c>
      <c r="E1321" s="14" t="s">
        <v>167</v>
      </c>
      <c r="F1321" s="43">
        <v>2.8786288574337959E-2</v>
      </c>
      <c r="V1321"/>
    </row>
    <row r="1322" spans="1:22" x14ac:dyDescent="0.2">
      <c r="A1322" s="14" t="s">
        <v>72</v>
      </c>
      <c r="B1322" s="14" t="s">
        <v>70</v>
      </c>
      <c r="C1322" s="14" t="s">
        <v>153</v>
      </c>
      <c r="D1322" s="14" t="s">
        <v>2</v>
      </c>
      <c r="E1322" s="14" t="s">
        <v>167</v>
      </c>
      <c r="F1322" s="43">
        <v>396.07162570953369</v>
      </c>
      <c r="V1322"/>
    </row>
    <row r="1323" spans="1:22" x14ac:dyDescent="0.2">
      <c r="A1323" s="14" t="s">
        <v>72</v>
      </c>
      <c r="B1323" s="14" t="s">
        <v>70</v>
      </c>
      <c r="C1323" s="14" t="s">
        <v>49</v>
      </c>
      <c r="D1323" s="14" t="s">
        <v>2</v>
      </c>
      <c r="E1323" s="14" t="s">
        <v>167</v>
      </c>
      <c r="F1323" s="43">
        <v>43.816188812255859</v>
      </c>
      <c r="V1323"/>
    </row>
    <row r="1324" spans="1:22" x14ac:dyDescent="0.2">
      <c r="A1324" s="14" t="s">
        <v>72</v>
      </c>
      <c r="B1324" s="14" t="s">
        <v>70</v>
      </c>
      <c r="C1324" s="14" t="s">
        <v>141</v>
      </c>
      <c r="D1324" s="14" t="s">
        <v>2</v>
      </c>
      <c r="E1324" s="14" t="s">
        <v>167</v>
      </c>
      <c r="F1324" s="43">
        <v>4.3934613466262817E-2</v>
      </c>
      <c r="V1324"/>
    </row>
    <row r="1325" spans="1:22" x14ac:dyDescent="0.2">
      <c r="A1325" s="14" t="s">
        <v>70</v>
      </c>
      <c r="B1325" s="14" t="s">
        <v>152</v>
      </c>
      <c r="C1325" s="14" t="s">
        <v>153</v>
      </c>
      <c r="D1325" s="14" t="s">
        <v>2</v>
      </c>
      <c r="E1325" s="14" t="s">
        <v>167</v>
      </c>
      <c r="F1325" s="43">
        <v>282.61994552612305</v>
      </c>
      <c r="V1325"/>
    </row>
    <row r="1326" spans="1:22" x14ac:dyDescent="0.2">
      <c r="A1326" s="14" t="s">
        <v>70</v>
      </c>
      <c r="B1326" s="14" t="s">
        <v>152</v>
      </c>
      <c r="C1326" s="14" t="s">
        <v>49</v>
      </c>
      <c r="D1326" s="14" t="s">
        <v>2</v>
      </c>
      <c r="E1326" s="14" t="s">
        <v>167</v>
      </c>
      <c r="F1326" s="43">
        <v>31.265378952026367</v>
      </c>
      <c r="V1326"/>
    </row>
    <row r="1327" spans="1:22" x14ac:dyDescent="0.2">
      <c r="A1327" s="14" t="s">
        <v>70</v>
      </c>
      <c r="B1327" s="14" t="s">
        <v>152</v>
      </c>
      <c r="C1327" s="14" t="s">
        <v>141</v>
      </c>
      <c r="D1327" s="14" t="s">
        <v>2</v>
      </c>
      <c r="E1327" s="14" t="s">
        <v>167</v>
      </c>
      <c r="F1327" s="43">
        <v>3.1349882483482361E-2</v>
      </c>
      <c r="V1327"/>
    </row>
    <row r="1328" spans="1:22" x14ac:dyDescent="0.2">
      <c r="A1328" s="14" t="s">
        <v>71</v>
      </c>
      <c r="B1328" s="14" t="s">
        <v>152</v>
      </c>
      <c r="C1328" s="14" t="s">
        <v>153</v>
      </c>
      <c r="D1328" s="14" t="s">
        <v>2</v>
      </c>
      <c r="E1328" s="14" t="s">
        <v>167</v>
      </c>
      <c r="F1328" s="43">
        <v>283.9935907125473</v>
      </c>
      <c r="V1328"/>
    </row>
    <row r="1329" spans="1:22" x14ac:dyDescent="0.2">
      <c r="A1329" s="14" t="s">
        <v>71</v>
      </c>
      <c r="B1329" s="14" t="s">
        <v>152</v>
      </c>
      <c r="C1329" s="14" t="s">
        <v>49</v>
      </c>
      <c r="D1329" s="14" t="s">
        <v>2</v>
      </c>
      <c r="E1329" s="14" t="s">
        <v>167</v>
      </c>
      <c r="F1329" s="43">
        <v>31.417341232299805</v>
      </c>
      <c r="V1329"/>
    </row>
    <row r="1330" spans="1:22" x14ac:dyDescent="0.2">
      <c r="A1330" s="14" t="s">
        <v>71</v>
      </c>
      <c r="B1330" s="14" t="s">
        <v>152</v>
      </c>
      <c r="C1330" s="14" t="s">
        <v>141</v>
      </c>
      <c r="D1330" s="14" t="s">
        <v>2</v>
      </c>
      <c r="E1330" s="14" t="s">
        <v>167</v>
      </c>
      <c r="F1330" s="43">
        <v>3.150225430727005E-2</v>
      </c>
      <c r="V1330"/>
    </row>
    <row r="1331" spans="1:22" x14ac:dyDescent="0.2">
      <c r="A1331" s="14" t="s">
        <v>72</v>
      </c>
      <c r="B1331" s="14" t="s">
        <v>152</v>
      </c>
      <c r="C1331" s="14" t="s">
        <v>153</v>
      </c>
      <c r="D1331" s="14" t="s">
        <v>2</v>
      </c>
      <c r="E1331" s="14" t="s">
        <v>167</v>
      </c>
      <c r="F1331" s="43">
        <v>420.55611991882324</v>
      </c>
      <c r="V1331"/>
    </row>
    <row r="1332" spans="1:22" x14ac:dyDescent="0.2">
      <c r="A1332" s="14" t="s">
        <v>72</v>
      </c>
      <c r="B1332" s="14" t="s">
        <v>152</v>
      </c>
      <c r="C1332" s="14" t="s">
        <v>49</v>
      </c>
      <c r="D1332" s="14" t="s">
        <v>2</v>
      </c>
      <c r="E1332" s="14" t="s">
        <v>167</v>
      </c>
      <c r="F1332" s="43">
        <v>46.524833679199219</v>
      </c>
      <c r="V1332"/>
    </row>
    <row r="1333" spans="1:22" x14ac:dyDescent="0.2">
      <c r="A1333" s="14" t="s">
        <v>72</v>
      </c>
      <c r="B1333" s="14" t="s">
        <v>152</v>
      </c>
      <c r="C1333" s="14" t="s">
        <v>141</v>
      </c>
      <c r="D1333" s="14" t="s">
        <v>2</v>
      </c>
      <c r="E1333" s="14" t="s">
        <v>167</v>
      </c>
      <c r="F1333" s="43">
        <v>4.6650581061840057E-2</v>
      </c>
      <c r="V1333"/>
    </row>
    <row r="1334" spans="1:22" x14ac:dyDescent="0.2">
      <c r="A1334" s="14" t="s">
        <v>70</v>
      </c>
      <c r="B1334" s="14" t="s">
        <v>70</v>
      </c>
      <c r="C1334" s="14" t="s">
        <v>153</v>
      </c>
      <c r="D1334" s="14" t="s">
        <v>2</v>
      </c>
      <c r="E1334" s="14" t="s">
        <v>168</v>
      </c>
      <c r="F1334" s="43">
        <v>429.34075713157654</v>
      </c>
      <c r="V1334"/>
    </row>
    <row r="1335" spans="1:22" x14ac:dyDescent="0.2">
      <c r="A1335" s="14" t="s">
        <v>70</v>
      </c>
      <c r="B1335" s="14" t="s">
        <v>70</v>
      </c>
      <c r="C1335" s="14" t="s">
        <v>49</v>
      </c>
      <c r="D1335" s="14" t="s">
        <v>2</v>
      </c>
      <c r="E1335" s="14" t="s">
        <v>168</v>
      </c>
      <c r="F1335" s="43">
        <v>47.496654510498047</v>
      </c>
      <c r="V1335"/>
    </row>
    <row r="1336" spans="1:22" x14ac:dyDescent="0.2">
      <c r="A1336" s="14" t="s">
        <v>70</v>
      </c>
      <c r="B1336" s="14" t="s">
        <v>70</v>
      </c>
      <c r="C1336" s="14" t="s">
        <v>141</v>
      </c>
      <c r="D1336" s="14" t="s">
        <v>2</v>
      </c>
      <c r="E1336" s="14" t="s">
        <v>168</v>
      </c>
      <c r="F1336" s="43">
        <v>4.7625023871660233E-2</v>
      </c>
      <c r="V1336"/>
    </row>
    <row r="1337" spans="1:22" x14ac:dyDescent="0.2">
      <c r="A1337" s="14" t="s">
        <v>71</v>
      </c>
      <c r="B1337" s="14" t="s">
        <v>70</v>
      </c>
      <c r="C1337" s="14" t="s">
        <v>153</v>
      </c>
      <c r="D1337" s="14" t="s">
        <v>2</v>
      </c>
      <c r="E1337" s="14" t="s">
        <v>168</v>
      </c>
      <c r="F1337" s="43">
        <v>423.85859298706055</v>
      </c>
      <c r="V1337"/>
    </row>
    <row r="1338" spans="1:22" x14ac:dyDescent="0.2">
      <c r="A1338" s="14" t="s">
        <v>71</v>
      </c>
      <c r="B1338" s="14" t="s">
        <v>70</v>
      </c>
      <c r="C1338" s="14" t="s">
        <v>49</v>
      </c>
      <c r="D1338" s="14" t="s">
        <v>2</v>
      </c>
      <c r="E1338" s="14" t="s">
        <v>168</v>
      </c>
      <c r="F1338" s="43">
        <v>46.890178680419922</v>
      </c>
      <c r="V1338"/>
    </row>
    <row r="1339" spans="1:22" x14ac:dyDescent="0.2">
      <c r="A1339" s="14" t="s">
        <v>71</v>
      </c>
      <c r="B1339" s="14" t="s">
        <v>70</v>
      </c>
      <c r="C1339" s="14" t="s">
        <v>141</v>
      </c>
      <c r="D1339" s="14" t="s">
        <v>2</v>
      </c>
      <c r="E1339" s="14" t="s">
        <v>168</v>
      </c>
      <c r="F1339" s="43">
        <v>4.701690748333931E-2</v>
      </c>
      <c r="V1339"/>
    </row>
    <row r="1340" spans="1:22" x14ac:dyDescent="0.2">
      <c r="A1340" s="14" t="s">
        <v>72</v>
      </c>
      <c r="B1340" s="14" t="s">
        <v>70</v>
      </c>
      <c r="C1340" s="14" t="s">
        <v>153</v>
      </c>
      <c r="D1340" s="14" t="s">
        <v>2</v>
      </c>
      <c r="E1340" s="14" t="s">
        <v>168</v>
      </c>
      <c r="F1340" s="43">
        <v>675.82208013534546</v>
      </c>
      <c r="V1340"/>
    </row>
    <row r="1341" spans="1:22" x14ac:dyDescent="0.2">
      <c r="A1341" s="14" t="s">
        <v>72</v>
      </c>
      <c r="B1341" s="14" t="s">
        <v>70</v>
      </c>
      <c r="C1341" s="14" t="s">
        <v>49</v>
      </c>
      <c r="D1341" s="14" t="s">
        <v>2</v>
      </c>
      <c r="E1341" s="14" t="s">
        <v>168</v>
      </c>
      <c r="F1341" s="43">
        <v>74.764129638671875</v>
      </c>
      <c r="V1341"/>
    </row>
    <row r="1342" spans="1:22" x14ac:dyDescent="0.2">
      <c r="A1342" s="14" t="s">
        <v>72</v>
      </c>
      <c r="B1342" s="14" t="s">
        <v>70</v>
      </c>
      <c r="C1342" s="14" t="s">
        <v>141</v>
      </c>
      <c r="D1342" s="14" t="s">
        <v>2</v>
      </c>
      <c r="E1342" s="14" t="s">
        <v>168</v>
      </c>
      <c r="F1342" s="43">
        <v>7.4966192245483398E-2</v>
      </c>
      <c r="V1342"/>
    </row>
    <row r="1343" spans="1:22" x14ac:dyDescent="0.2">
      <c r="A1343" s="14" t="s">
        <v>70</v>
      </c>
      <c r="B1343" s="14" t="s">
        <v>152</v>
      </c>
      <c r="C1343" s="14" t="s">
        <v>153</v>
      </c>
      <c r="D1343" s="14" t="s">
        <v>2</v>
      </c>
      <c r="E1343" s="14" t="s">
        <v>168</v>
      </c>
      <c r="F1343" s="43">
        <v>362.70818686485291</v>
      </c>
      <c r="V1343"/>
    </row>
    <row r="1344" spans="1:22" x14ac:dyDescent="0.2">
      <c r="A1344" s="14" t="s">
        <v>70</v>
      </c>
      <c r="B1344" s="14" t="s">
        <v>152</v>
      </c>
      <c r="C1344" s="14" t="s">
        <v>49</v>
      </c>
      <c r="D1344" s="14" t="s">
        <v>2</v>
      </c>
      <c r="E1344" s="14" t="s">
        <v>168</v>
      </c>
      <c r="F1344" s="43">
        <v>40.125293731689453</v>
      </c>
      <c r="V1344"/>
    </row>
    <row r="1345" spans="1:22" x14ac:dyDescent="0.2">
      <c r="A1345" s="14" t="s">
        <v>70</v>
      </c>
      <c r="B1345" s="14" t="s">
        <v>152</v>
      </c>
      <c r="C1345" s="14" t="s">
        <v>141</v>
      </c>
      <c r="D1345" s="14" t="s">
        <v>2</v>
      </c>
      <c r="E1345" s="14" t="s">
        <v>168</v>
      </c>
      <c r="F1345" s="43">
        <v>4.0233742445707321E-2</v>
      </c>
      <c r="V1345"/>
    </row>
    <row r="1346" spans="1:22" x14ac:dyDescent="0.2">
      <c r="A1346" s="14" t="s">
        <v>71</v>
      </c>
      <c r="B1346" s="14" t="s">
        <v>152</v>
      </c>
      <c r="C1346" s="14" t="s">
        <v>153</v>
      </c>
      <c r="D1346" s="14" t="s">
        <v>2</v>
      </c>
      <c r="E1346" s="14" t="s">
        <v>168</v>
      </c>
      <c r="F1346" s="43">
        <v>361.33453774452209</v>
      </c>
      <c r="V1346"/>
    </row>
    <row r="1347" spans="1:22" x14ac:dyDescent="0.2">
      <c r="A1347" s="14" t="s">
        <v>71</v>
      </c>
      <c r="B1347" s="14" t="s">
        <v>152</v>
      </c>
      <c r="C1347" s="14" t="s">
        <v>49</v>
      </c>
      <c r="D1347" s="14" t="s">
        <v>2</v>
      </c>
      <c r="E1347" s="14" t="s">
        <v>168</v>
      </c>
      <c r="F1347" s="43">
        <v>39.973331451416016</v>
      </c>
      <c r="V1347"/>
    </row>
    <row r="1348" spans="1:22" x14ac:dyDescent="0.2">
      <c r="A1348" s="14" t="s">
        <v>71</v>
      </c>
      <c r="B1348" s="14" t="s">
        <v>152</v>
      </c>
      <c r="C1348" s="14" t="s">
        <v>141</v>
      </c>
      <c r="D1348" s="14" t="s">
        <v>2</v>
      </c>
      <c r="E1348" s="14" t="s">
        <v>168</v>
      </c>
      <c r="F1348" s="43">
        <v>4.0081370621919632E-2</v>
      </c>
      <c r="V1348"/>
    </row>
    <row r="1349" spans="1:22" x14ac:dyDescent="0.2">
      <c r="A1349" s="14" t="s">
        <v>72</v>
      </c>
      <c r="B1349" s="14" t="s">
        <v>152</v>
      </c>
      <c r="C1349" s="14" t="s">
        <v>153</v>
      </c>
      <c r="D1349" s="14" t="s">
        <v>2</v>
      </c>
      <c r="E1349" s="14" t="s">
        <v>168</v>
      </c>
      <c r="F1349" s="43">
        <v>613.29802465438843</v>
      </c>
      <c r="V1349"/>
    </row>
    <row r="1350" spans="1:22" x14ac:dyDescent="0.2">
      <c r="A1350" s="14" t="s">
        <v>72</v>
      </c>
      <c r="B1350" s="14" t="s">
        <v>152</v>
      </c>
      <c r="C1350" s="14" t="s">
        <v>49</v>
      </c>
      <c r="D1350" s="14" t="s">
        <v>2</v>
      </c>
      <c r="E1350" s="14" t="s">
        <v>168</v>
      </c>
      <c r="F1350" s="43">
        <v>67.847282409667969</v>
      </c>
      <c r="V1350"/>
    </row>
    <row r="1351" spans="1:22" x14ac:dyDescent="0.2">
      <c r="A1351" s="14" t="s">
        <v>72</v>
      </c>
      <c r="B1351" s="14" t="s">
        <v>152</v>
      </c>
      <c r="C1351" s="14" t="s">
        <v>141</v>
      </c>
      <c r="D1351" s="14" t="s">
        <v>2</v>
      </c>
      <c r="E1351" s="14" t="s">
        <v>168</v>
      </c>
      <c r="F1351" s="43">
        <v>6.8030655384063721E-2</v>
      </c>
      <c r="V1351"/>
    </row>
    <row r="1352" spans="1:22" x14ac:dyDescent="0.2">
      <c r="A1352" s="14" t="s">
        <v>70</v>
      </c>
      <c r="B1352" s="14" t="s">
        <v>70</v>
      </c>
      <c r="C1352" s="14" t="s">
        <v>153</v>
      </c>
      <c r="D1352" s="14" t="s">
        <v>3</v>
      </c>
      <c r="E1352" s="14" t="s">
        <v>85</v>
      </c>
      <c r="F1352" s="43">
        <v>1009.8930025100708</v>
      </c>
      <c r="V1352"/>
    </row>
    <row r="1353" spans="1:22" x14ac:dyDescent="0.2">
      <c r="A1353" s="14" t="s">
        <v>70</v>
      </c>
      <c r="B1353" s="14" t="s">
        <v>70</v>
      </c>
      <c r="C1353" s="14" t="s">
        <v>49</v>
      </c>
      <c r="D1353" s="14" t="s">
        <v>3</v>
      </c>
      <c r="E1353" s="14" t="s">
        <v>85</v>
      </c>
      <c r="F1353" s="43">
        <v>83.162330627441406</v>
      </c>
      <c r="V1353"/>
    </row>
    <row r="1354" spans="1:22" x14ac:dyDescent="0.2">
      <c r="A1354" s="14" t="s">
        <v>70</v>
      </c>
      <c r="B1354" s="14" t="s">
        <v>70</v>
      </c>
      <c r="C1354" s="14" t="s">
        <v>141</v>
      </c>
      <c r="D1354" s="14" t="s">
        <v>3</v>
      </c>
      <c r="E1354" s="14" t="s">
        <v>85</v>
      </c>
      <c r="F1354" s="43">
        <v>7.9792410135269165E-2</v>
      </c>
      <c r="V1354"/>
    </row>
    <row r="1355" spans="1:22" x14ac:dyDescent="0.2">
      <c r="A1355" s="14" t="s">
        <v>71</v>
      </c>
      <c r="B1355" s="14" t="s">
        <v>70</v>
      </c>
      <c r="C1355" s="14" t="s">
        <v>153</v>
      </c>
      <c r="D1355" s="14" t="s">
        <v>3</v>
      </c>
      <c r="E1355" s="14" t="s">
        <v>85</v>
      </c>
      <c r="F1355" s="43">
        <v>1009.892993927002</v>
      </c>
      <c r="V1355"/>
    </row>
    <row r="1356" spans="1:22" x14ac:dyDescent="0.2">
      <c r="A1356" s="14" t="s">
        <v>71</v>
      </c>
      <c r="B1356" s="14" t="s">
        <v>70</v>
      </c>
      <c r="C1356" s="14" t="s">
        <v>49</v>
      </c>
      <c r="D1356" s="14" t="s">
        <v>3</v>
      </c>
      <c r="E1356" s="14" t="s">
        <v>85</v>
      </c>
      <c r="F1356" s="43">
        <v>83.162330627441406</v>
      </c>
      <c r="V1356"/>
    </row>
    <row r="1357" spans="1:22" x14ac:dyDescent="0.2">
      <c r="A1357" s="14" t="s">
        <v>71</v>
      </c>
      <c r="B1357" s="14" t="s">
        <v>70</v>
      </c>
      <c r="C1357" s="14" t="s">
        <v>141</v>
      </c>
      <c r="D1357" s="14" t="s">
        <v>3</v>
      </c>
      <c r="E1357" s="14" t="s">
        <v>85</v>
      </c>
      <c r="F1357" s="43">
        <v>7.9792410135269165E-2</v>
      </c>
      <c r="V1357"/>
    </row>
    <row r="1358" spans="1:22" x14ac:dyDescent="0.2">
      <c r="A1358" s="14" t="s">
        <v>72</v>
      </c>
      <c r="B1358" s="14" t="s">
        <v>70</v>
      </c>
      <c r="C1358" s="14" t="s">
        <v>153</v>
      </c>
      <c r="D1358" s="14" t="s">
        <v>3</v>
      </c>
      <c r="E1358" s="14" t="s">
        <v>85</v>
      </c>
      <c r="F1358" s="43">
        <v>1460.8271408081055</v>
      </c>
      <c r="V1358"/>
    </row>
    <row r="1359" spans="1:22" x14ac:dyDescent="0.2">
      <c r="A1359" s="14" t="s">
        <v>72</v>
      </c>
      <c r="B1359" s="14" t="s">
        <v>70</v>
      </c>
      <c r="C1359" s="14" t="s">
        <v>49</v>
      </c>
      <c r="D1359" s="14" t="s">
        <v>3</v>
      </c>
      <c r="E1359" s="14" t="s">
        <v>85</v>
      </c>
      <c r="F1359" s="43">
        <v>120.29570770263672</v>
      </c>
      <c r="V1359"/>
    </row>
    <row r="1360" spans="1:22" x14ac:dyDescent="0.2">
      <c r="A1360" s="14" t="s">
        <v>72</v>
      </c>
      <c r="B1360" s="14" t="s">
        <v>70</v>
      </c>
      <c r="C1360" s="14" t="s">
        <v>141</v>
      </c>
      <c r="D1360" s="14" t="s">
        <v>3</v>
      </c>
      <c r="E1360" s="14" t="s">
        <v>85</v>
      </c>
      <c r="F1360" s="43">
        <v>0.11542105674743652</v>
      </c>
      <c r="V1360"/>
    </row>
    <row r="1361" spans="1:22" x14ac:dyDescent="0.2">
      <c r="A1361" s="14" t="s">
        <v>70</v>
      </c>
      <c r="B1361" s="14" t="s">
        <v>152</v>
      </c>
      <c r="C1361" s="14" t="s">
        <v>153</v>
      </c>
      <c r="D1361" s="14" t="s">
        <v>3</v>
      </c>
      <c r="E1361" s="14" t="s">
        <v>85</v>
      </c>
      <c r="F1361" s="43">
        <v>1009.8930025100708</v>
      </c>
      <c r="V1361"/>
    </row>
    <row r="1362" spans="1:22" x14ac:dyDescent="0.2">
      <c r="A1362" s="14" t="s">
        <v>70</v>
      </c>
      <c r="B1362" s="14" t="s">
        <v>152</v>
      </c>
      <c r="C1362" s="14" t="s">
        <v>49</v>
      </c>
      <c r="D1362" s="14" t="s">
        <v>3</v>
      </c>
      <c r="E1362" s="14" t="s">
        <v>85</v>
      </c>
      <c r="F1362" s="43">
        <v>83.162330627441406</v>
      </c>
      <c r="V1362"/>
    </row>
    <row r="1363" spans="1:22" x14ac:dyDescent="0.2">
      <c r="A1363" s="14" t="s">
        <v>70</v>
      </c>
      <c r="B1363" s="14" t="s">
        <v>152</v>
      </c>
      <c r="C1363" s="14" t="s">
        <v>141</v>
      </c>
      <c r="D1363" s="14" t="s">
        <v>3</v>
      </c>
      <c r="E1363" s="14" t="s">
        <v>85</v>
      </c>
      <c r="F1363" s="43">
        <v>7.9792410135269165E-2</v>
      </c>
      <c r="V1363"/>
    </row>
    <row r="1364" spans="1:22" x14ac:dyDescent="0.2">
      <c r="A1364" s="14" t="s">
        <v>71</v>
      </c>
      <c r="B1364" s="14" t="s">
        <v>152</v>
      </c>
      <c r="C1364" s="14" t="s">
        <v>153</v>
      </c>
      <c r="D1364" s="14" t="s">
        <v>3</v>
      </c>
      <c r="E1364" s="14" t="s">
        <v>85</v>
      </c>
      <c r="F1364" s="43">
        <v>1009.892993927002</v>
      </c>
      <c r="V1364"/>
    </row>
    <row r="1365" spans="1:22" x14ac:dyDescent="0.2">
      <c r="A1365" s="14" t="s">
        <v>71</v>
      </c>
      <c r="B1365" s="14" t="s">
        <v>152</v>
      </c>
      <c r="C1365" s="14" t="s">
        <v>49</v>
      </c>
      <c r="D1365" s="14" t="s">
        <v>3</v>
      </c>
      <c r="E1365" s="14" t="s">
        <v>85</v>
      </c>
      <c r="F1365" s="43">
        <v>83.162330627441406</v>
      </c>
      <c r="V1365"/>
    </row>
    <row r="1366" spans="1:22" x14ac:dyDescent="0.2">
      <c r="A1366" s="14" t="s">
        <v>71</v>
      </c>
      <c r="B1366" s="14" t="s">
        <v>152</v>
      </c>
      <c r="C1366" s="14" t="s">
        <v>141</v>
      </c>
      <c r="D1366" s="14" t="s">
        <v>3</v>
      </c>
      <c r="E1366" s="14" t="s">
        <v>85</v>
      </c>
      <c r="F1366" s="43">
        <v>7.9792410135269165E-2</v>
      </c>
      <c r="V1366"/>
    </row>
    <row r="1367" spans="1:22" x14ac:dyDescent="0.2">
      <c r="A1367" s="14" t="s">
        <v>72</v>
      </c>
      <c r="B1367" s="14" t="s">
        <v>152</v>
      </c>
      <c r="C1367" s="14" t="s">
        <v>153</v>
      </c>
      <c r="D1367" s="14" t="s">
        <v>3</v>
      </c>
      <c r="E1367" s="14" t="s">
        <v>85</v>
      </c>
      <c r="F1367" s="43">
        <v>1460.8271408081055</v>
      </c>
      <c r="V1367"/>
    </row>
    <row r="1368" spans="1:22" x14ac:dyDescent="0.2">
      <c r="A1368" s="14" t="s">
        <v>72</v>
      </c>
      <c r="B1368" s="14" t="s">
        <v>152</v>
      </c>
      <c r="C1368" s="14" t="s">
        <v>49</v>
      </c>
      <c r="D1368" s="14" t="s">
        <v>3</v>
      </c>
      <c r="E1368" s="14" t="s">
        <v>85</v>
      </c>
      <c r="F1368" s="43">
        <v>120.29570770263672</v>
      </c>
      <c r="V1368"/>
    </row>
    <row r="1369" spans="1:22" x14ac:dyDescent="0.2">
      <c r="A1369" s="14" t="s">
        <v>72</v>
      </c>
      <c r="B1369" s="14" t="s">
        <v>152</v>
      </c>
      <c r="C1369" s="14" t="s">
        <v>141</v>
      </c>
      <c r="D1369" s="14" t="s">
        <v>3</v>
      </c>
      <c r="E1369" s="14" t="s">
        <v>85</v>
      </c>
      <c r="F1369" s="43">
        <v>0.11542105674743652</v>
      </c>
      <c r="V1369"/>
    </row>
    <row r="1370" spans="1:22" x14ac:dyDescent="0.2">
      <c r="A1370" s="14" t="s">
        <v>70</v>
      </c>
      <c r="B1370" s="14" t="s">
        <v>70</v>
      </c>
      <c r="C1370" s="14" t="s">
        <v>153</v>
      </c>
      <c r="D1370" s="14" t="s">
        <v>3</v>
      </c>
      <c r="E1370" s="14" t="s">
        <v>156</v>
      </c>
      <c r="F1370" s="43">
        <v>645.09100484848022</v>
      </c>
      <c r="V1370"/>
    </row>
    <row r="1371" spans="1:22" x14ac:dyDescent="0.2">
      <c r="A1371" s="14" t="s">
        <v>70</v>
      </c>
      <c r="B1371" s="14" t="s">
        <v>70</v>
      </c>
      <c r="C1371" s="14" t="s">
        <v>49</v>
      </c>
      <c r="D1371" s="14" t="s">
        <v>3</v>
      </c>
      <c r="E1371" s="14" t="s">
        <v>156</v>
      </c>
      <c r="F1371" s="43">
        <v>53.121738433837891</v>
      </c>
      <c r="V1371"/>
    </row>
    <row r="1372" spans="1:22" x14ac:dyDescent="0.2">
      <c r="A1372" s="14" t="s">
        <v>70</v>
      </c>
      <c r="B1372" s="14" t="s">
        <v>70</v>
      </c>
      <c r="C1372" s="14" t="s">
        <v>141</v>
      </c>
      <c r="D1372" s="14" t="s">
        <v>3</v>
      </c>
      <c r="E1372" s="14" t="s">
        <v>156</v>
      </c>
      <c r="F1372" s="43">
        <v>5.096912756562233E-2</v>
      </c>
      <c r="V1372"/>
    </row>
    <row r="1373" spans="1:22" x14ac:dyDescent="0.2">
      <c r="A1373" s="14" t="s">
        <v>71</v>
      </c>
      <c r="B1373" s="14" t="s">
        <v>70</v>
      </c>
      <c r="C1373" s="14" t="s">
        <v>153</v>
      </c>
      <c r="D1373" s="14" t="s">
        <v>3</v>
      </c>
      <c r="E1373" s="14" t="s">
        <v>156</v>
      </c>
      <c r="F1373" s="43">
        <v>645.09100663661957</v>
      </c>
      <c r="V1373"/>
    </row>
    <row r="1374" spans="1:22" x14ac:dyDescent="0.2">
      <c r="A1374" s="14" t="s">
        <v>71</v>
      </c>
      <c r="B1374" s="14" t="s">
        <v>70</v>
      </c>
      <c r="C1374" s="14" t="s">
        <v>49</v>
      </c>
      <c r="D1374" s="14" t="s">
        <v>3</v>
      </c>
      <c r="E1374" s="14" t="s">
        <v>156</v>
      </c>
      <c r="F1374" s="43">
        <v>53.121738433837891</v>
      </c>
      <c r="V1374"/>
    </row>
    <row r="1375" spans="1:22" x14ac:dyDescent="0.2">
      <c r="A1375" s="14" t="s">
        <v>71</v>
      </c>
      <c r="B1375" s="14" t="s">
        <v>70</v>
      </c>
      <c r="C1375" s="14" t="s">
        <v>141</v>
      </c>
      <c r="D1375" s="14" t="s">
        <v>3</v>
      </c>
      <c r="E1375" s="14" t="s">
        <v>156</v>
      </c>
      <c r="F1375" s="43">
        <v>5.096912756562233E-2</v>
      </c>
      <c r="V1375"/>
    </row>
    <row r="1376" spans="1:22" x14ac:dyDescent="0.2">
      <c r="A1376" s="14" t="s">
        <v>72</v>
      </c>
      <c r="B1376" s="14" t="s">
        <v>70</v>
      </c>
      <c r="C1376" s="14" t="s">
        <v>153</v>
      </c>
      <c r="D1376" s="14" t="s">
        <v>3</v>
      </c>
      <c r="E1376" s="14" t="s">
        <v>156</v>
      </c>
      <c r="F1376" s="43">
        <v>840.78900051116943</v>
      </c>
      <c r="V1376"/>
    </row>
    <row r="1377" spans="1:22" x14ac:dyDescent="0.2">
      <c r="A1377" s="14" t="s">
        <v>72</v>
      </c>
      <c r="B1377" s="14" t="s">
        <v>70</v>
      </c>
      <c r="C1377" s="14" t="s">
        <v>49</v>
      </c>
      <c r="D1377" s="14" t="s">
        <v>3</v>
      </c>
      <c r="E1377" s="14" t="s">
        <v>156</v>
      </c>
      <c r="F1377" s="43">
        <v>69.237014770507812</v>
      </c>
      <c r="V1377"/>
    </row>
    <row r="1378" spans="1:22" x14ac:dyDescent="0.2">
      <c r="A1378" s="14" t="s">
        <v>72</v>
      </c>
      <c r="B1378" s="14" t="s">
        <v>70</v>
      </c>
      <c r="C1378" s="14" t="s">
        <v>141</v>
      </c>
      <c r="D1378" s="14" t="s">
        <v>3</v>
      </c>
      <c r="E1378" s="14" t="s">
        <v>156</v>
      </c>
      <c r="F1378" s="43">
        <v>6.6431373357772827E-2</v>
      </c>
      <c r="V1378"/>
    </row>
    <row r="1379" spans="1:22" x14ac:dyDescent="0.2">
      <c r="A1379" s="14" t="s">
        <v>70</v>
      </c>
      <c r="B1379" s="14" t="s">
        <v>152</v>
      </c>
      <c r="C1379" s="14" t="s">
        <v>153</v>
      </c>
      <c r="D1379" s="14" t="s">
        <v>3</v>
      </c>
      <c r="E1379" s="14" t="s">
        <v>156</v>
      </c>
      <c r="F1379" s="43">
        <v>645.09100484848022</v>
      </c>
      <c r="V1379"/>
    </row>
    <row r="1380" spans="1:22" x14ac:dyDescent="0.2">
      <c r="A1380" s="14" t="s">
        <v>70</v>
      </c>
      <c r="B1380" s="14" t="s">
        <v>152</v>
      </c>
      <c r="C1380" s="14" t="s">
        <v>49</v>
      </c>
      <c r="D1380" s="14" t="s">
        <v>3</v>
      </c>
      <c r="E1380" s="14" t="s">
        <v>156</v>
      </c>
      <c r="F1380" s="43">
        <v>53.121738433837891</v>
      </c>
      <c r="V1380"/>
    </row>
    <row r="1381" spans="1:22" x14ac:dyDescent="0.2">
      <c r="A1381" s="14" t="s">
        <v>70</v>
      </c>
      <c r="B1381" s="14" t="s">
        <v>152</v>
      </c>
      <c r="C1381" s="14" t="s">
        <v>141</v>
      </c>
      <c r="D1381" s="14" t="s">
        <v>3</v>
      </c>
      <c r="E1381" s="14" t="s">
        <v>156</v>
      </c>
      <c r="F1381" s="43">
        <v>5.096912756562233E-2</v>
      </c>
      <c r="V1381"/>
    </row>
    <row r="1382" spans="1:22" x14ac:dyDescent="0.2">
      <c r="A1382" s="14" t="s">
        <v>71</v>
      </c>
      <c r="B1382" s="14" t="s">
        <v>152</v>
      </c>
      <c r="C1382" s="14" t="s">
        <v>153</v>
      </c>
      <c r="D1382" s="14" t="s">
        <v>3</v>
      </c>
      <c r="E1382" s="14" t="s">
        <v>156</v>
      </c>
      <c r="F1382" s="43">
        <v>645.09100663661957</v>
      </c>
      <c r="V1382"/>
    </row>
    <row r="1383" spans="1:22" x14ac:dyDescent="0.2">
      <c r="A1383" s="14" t="s">
        <v>71</v>
      </c>
      <c r="B1383" s="14" t="s">
        <v>152</v>
      </c>
      <c r="C1383" s="14" t="s">
        <v>49</v>
      </c>
      <c r="D1383" s="14" t="s">
        <v>3</v>
      </c>
      <c r="E1383" s="14" t="s">
        <v>156</v>
      </c>
      <c r="F1383" s="43">
        <v>53.121738433837891</v>
      </c>
      <c r="V1383"/>
    </row>
    <row r="1384" spans="1:22" x14ac:dyDescent="0.2">
      <c r="A1384" s="14" t="s">
        <v>71</v>
      </c>
      <c r="B1384" s="14" t="s">
        <v>152</v>
      </c>
      <c r="C1384" s="14" t="s">
        <v>141</v>
      </c>
      <c r="D1384" s="14" t="s">
        <v>3</v>
      </c>
      <c r="E1384" s="14" t="s">
        <v>156</v>
      </c>
      <c r="F1384" s="43">
        <v>5.096912756562233E-2</v>
      </c>
      <c r="V1384"/>
    </row>
    <row r="1385" spans="1:22" x14ac:dyDescent="0.2">
      <c r="A1385" s="14" t="s">
        <v>72</v>
      </c>
      <c r="B1385" s="14" t="s">
        <v>152</v>
      </c>
      <c r="C1385" s="14" t="s">
        <v>153</v>
      </c>
      <c r="D1385" s="14" t="s">
        <v>3</v>
      </c>
      <c r="E1385" s="14" t="s">
        <v>156</v>
      </c>
      <c r="F1385" s="43">
        <v>840.78900051116943</v>
      </c>
      <c r="V1385"/>
    </row>
    <row r="1386" spans="1:22" x14ac:dyDescent="0.2">
      <c r="A1386" s="14" t="s">
        <v>72</v>
      </c>
      <c r="B1386" s="14" t="s">
        <v>152</v>
      </c>
      <c r="C1386" s="14" t="s">
        <v>49</v>
      </c>
      <c r="D1386" s="14" t="s">
        <v>3</v>
      </c>
      <c r="E1386" s="14" t="s">
        <v>156</v>
      </c>
      <c r="F1386" s="43">
        <v>69.237014770507812</v>
      </c>
      <c r="V1386"/>
    </row>
    <row r="1387" spans="1:22" x14ac:dyDescent="0.2">
      <c r="A1387" s="14" t="s">
        <v>72</v>
      </c>
      <c r="B1387" s="14" t="s">
        <v>152</v>
      </c>
      <c r="C1387" s="14" t="s">
        <v>141</v>
      </c>
      <c r="D1387" s="14" t="s">
        <v>3</v>
      </c>
      <c r="E1387" s="14" t="s">
        <v>156</v>
      </c>
      <c r="F1387" s="43">
        <v>6.6431373357772827E-2</v>
      </c>
      <c r="V1387"/>
    </row>
    <row r="1388" spans="1:22" x14ac:dyDescent="0.2">
      <c r="A1388" s="14" t="s">
        <v>70</v>
      </c>
      <c r="B1388" s="14" t="s">
        <v>70</v>
      </c>
      <c r="C1388" s="14" t="s">
        <v>153</v>
      </c>
      <c r="D1388" s="14" t="s">
        <v>3</v>
      </c>
      <c r="E1388" s="14" t="s">
        <v>80</v>
      </c>
      <c r="F1388" s="43">
        <v>1654.9839973449707</v>
      </c>
      <c r="V1388"/>
    </row>
    <row r="1389" spans="1:22" x14ac:dyDescent="0.2">
      <c r="A1389" s="14" t="s">
        <v>70</v>
      </c>
      <c r="B1389" s="14" t="s">
        <v>70</v>
      </c>
      <c r="C1389" s="14" t="s">
        <v>49</v>
      </c>
      <c r="D1389" s="14" t="s">
        <v>3</v>
      </c>
      <c r="E1389" s="14" t="s">
        <v>80</v>
      </c>
      <c r="F1389" s="43">
        <v>136.28407287597656</v>
      </c>
      <c r="V1389"/>
    </row>
    <row r="1390" spans="1:22" x14ac:dyDescent="0.2">
      <c r="A1390" s="14" t="s">
        <v>70</v>
      </c>
      <c r="B1390" s="14" t="s">
        <v>70</v>
      </c>
      <c r="C1390" s="14" t="s">
        <v>141</v>
      </c>
      <c r="D1390" s="14" t="s">
        <v>3</v>
      </c>
      <c r="E1390" s="14" t="s">
        <v>80</v>
      </c>
      <c r="F1390" s="43">
        <v>0.1307615339756012</v>
      </c>
      <c r="V1390"/>
    </row>
    <row r="1391" spans="1:22" x14ac:dyDescent="0.2">
      <c r="A1391" s="14" t="s">
        <v>71</v>
      </c>
      <c r="B1391" s="14" t="s">
        <v>70</v>
      </c>
      <c r="C1391" s="14" t="s">
        <v>153</v>
      </c>
      <c r="D1391" s="14" t="s">
        <v>3</v>
      </c>
      <c r="E1391" s="14" t="s">
        <v>80</v>
      </c>
      <c r="F1391" s="43">
        <v>1654.9840049743652</v>
      </c>
      <c r="V1391"/>
    </row>
    <row r="1392" spans="1:22" x14ac:dyDescent="0.2">
      <c r="A1392" s="14" t="s">
        <v>71</v>
      </c>
      <c r="B1392" s="14" t="s">
        <v>70</v>
      </c>
      <c r="C1392" s="14" t="s">
        <v>49</v>
      </c>
      <c r="D1392" s="14" t="s">
        <v>3</v>
      </c>
      <c r="E1392" s="14" t="s">
        <v>80</v>
      </c>
      <c r="F1392" s="43">
        <v>136.28407287597656</v>
      </c>
      <c r="V1392"/>
    </row>
    <row r="1393" spans="1:22" x14ac:dyDescent="0.2">
      <c r="A1393" s="14" t="s">
        <v>71</v>
      </c>
      <c r="B1393" s="14" t="s">
        <v>70</v>
      </c>
      <c r="C1393" s="14" t="s">
        <v>141</v>
      </c>
      <c r="D1393" s="14" t="s">
        <v>3</v>
      </c>
      <c r="E1393" s="14" t="s">
        <v>80</v>
      </c>
      <c r="F1393" s="43">
        <v>0.1307615339756012</v>
      </c>
      <c r="V1393"/>
    </row>
    <row r="1394" spans="1:22" x14ac:dyDescent="0.2">
      <c r="A1394" s="14" t="s">
        <v>72</v>
      </c>
      <c r="B1394" s="14" t="s">
        <v>70</v>
      </c>
      <c r="C1394" s="14" t="s">
        <v>153</v>
      </c>
      <c r="D1394" s="14" t="s">
        <v>3</v>
      </c>
      <c r="E1394" s="14" t="s">
        <v>80</v>
      </c>
      <c r="F1394" s="43">
        <v>2301.6161613464355</v>
      </c>
      <c r="V1394"/>
    </row>
    <row r="1395" spans="1:22" x14ac:dyDescent="0.2">
      <c r="A1395" s="14" t="s">
        <v>72</v>
      </c>
      <c r="B1395" s="14" t="s">
        <v>70</v>
      </c>
      <c r="C1395" s="14" t="s">
        <v>49</v>
      </c>
      <c r="D1395" s="14" t="s">
        <v>3</v>
      </c>
      <c r="E1395" s="14" t="s">
        <v>80</v>
      </c>
      <c r="F1395" s="43">
        <v>189.53271484375</v>
      </c>
      <c r="V1395"/>
    </row>
    <row r="1396" spans="1:22" x14ac:dyDescent="0.2">
      <c r="A1396" s="14" t="s">
        <v>72</v>
      </c>
      <c r="B1396" s="14" t="s">
        <v>70</v>
      </c>
      <c r="C1396" s="14" t="s">
        <v>141</v>
      </c>
      <c r="D1396" s="14" t="s">
        <v>3</v>
      </c>
      <c r="E1396" s="14" t="s">
        <v>80</v>
      </c>
      <c r="F1396" s="43">
        <v>0.18185243010520935</v>
      </c>
      <c r="V1396"/>
    </row>
    <row r="1397" spans="1:22" x14ac:dyDescent="0.2">
      <c r="A1397" s="14" t="s">
        <v>70</v>
      </c>
      <c r="B1397" s="14" t="s">
        <v>152</v>
      </c>
      <c r="C1397" s="14" t="s">
        <v>153</v>
      </c>
      <c r="D1397" s="14" t="s">
        <v>3</v>
      </c>
      <c r="E1397" s="14" t="s">
        <v>80</v>
      </c>
      <c r="F1397" s="43">
        <v>1654.9839973449707</v>
      </c>
      <c r="V1397"/>
    </row>
    <row r="1398" spans="1:22" x14ac:dyDescent="0.2">
      <c r="A1398" s="14" t="s">
        <v>70</v>
      </c>
      <c r="B1398" s="14" t="s">
        <v>152</v>
      </c>
      <c r="C1398" s="14" t="s">
        <v>49</v>
      </c>
      <c r="D1398" s="14" t="s">
        <v>3</v>
      </c>
      <c r="E1398" s="14" t="s">
        <v>80</v>
      </c>
      <c r="F1398" s="43">
        <v>136.28407287597656</v>
      </c>
      <c r="V1398"/>
    </row>
    <row r="1399" spans="1:22" x14ac:dyDescent="0.2">
      <c r="A1399" s="14" t="s">
        <v>70</v>
      </c>
      <c r="B1399" s="14" t="s">
        <v>152</v>
      </c>
      <c r="C1399" s="14" t="s">
        <v>141</v>
      </c>
      <c r="D1399" s="14" t="s">
        <v>3</v>
      </c>
      <c r="E1399" s="14" t="s">
        <v>80</v>
      </c>
      <c r="F1399" s="43">
        <v>0.1307615339756012</v>
      </c>
      <c r="V1399"/>
    </row>
    <row r="1400" spans="1:22" x14ac:dyDescent="0.2">
      <c r="A1400" s="14" t="s">
        <v>71</v>
      </c>
      <c r="B1400" s="14" t="s">
        <v>152</v>
      </c>
      <c r="C1400" s="14" t="s">
        <v>153</v>
      </c>
      <c r="D1400" s="14" t="s">
        <v>3</v>
      </c>
      <c r="E1400" s="14" t="s">
        <v>80</v>
      </c>
      <c r="F1400" s="43">
        <v>1654.9840049743652</v>
      </c>
      <c r="V1400"/>
    </row>
    <row r="1401" spans="1:22" x14ac:dyDescent="0.2">
      <c r="A1401" s="14" t="s">
        <v>71</v>
      </c>
      <c r="B1401" s="14" t="s">
        <v>152</v>
      </c>
      <c r="C1401" s="14" t="s">
        <v>49</v>
      </c>
      <c r="D1401" s="14" t="s">
        <v>3</v>
      </c>
      <c r="E1401" s="14" t="s">
        <v>80</v>
      </c>
      <c r="F1401" s="43">
        <v>136.28407287597656</v>
      </c>
      <c r="V1401"/>
    </row>
    <row r="1402" spans="1:22" x14ac:dyDescent="0.2">
      <c r="A1402" s="14" t="s">
        <v>71</v>
      </c>
      <c r="B1402" s="14" t="s">
        <v>152</v>
      </c>
      <c r="C1402" s="14" t="s">
        <v>141</v>
      </c>
      <c r="D1402" s="14" t="s">
        <v>3</v>
      </c>
      <c r="E1402" s="14" t="s">
        <v>80</v>
      </c>
      <c r="F1402" s="43">
        <v>0.1307615339756012</v>
      </c>
      <c r="V1402"/>
    </row>
    <row r="1403" spans="1:22" x14ac:dyDescent="0.2">
      <c r="A1403" s="14" t="s">
        <v>72</v>
      </c>
      <c r="B1403" s="14" t="s">
        <v>152</v>
      </c>
      <c r="C1403" s="14" t="s">
        <v>153</v>
      </c>
      <c r="D1403" s="14" t="s">
        <v>3</v>
      </c>
      <c r="E1403" s="14" t="s">
        <v>80</v>
      </c>
      <c r="F1403" s="43">
        <v>2301.6161613464355</v>
      </c>
      <c r="V1403"/>
    </row>
    <row r="1404" spans="1:22" x14ac:dyDescent="0.2">
      <c r="A1404" s="14" t="s">
        <v>72</v>
      </c>
      <c r="B1404" s="14" t="s">
        <v>152</v>
      </c>
      <c r="C1404" s="14" t="s">
        <v>49</v>
      </c>
      <c r="D1404" s="14" t="s">
        <v>3</v>
      </c>
      <c r="E1404" s="14" t="s">
        <v>80</v>
      </c>
      <c r="F1404" s="43">
        <v>189.53271484375</v>
      </c>
      <c r="V1404"/>
    </row>
    <row r="1405" spans="1:22" x14ac:dyDescent="0.2">
      <c r="A1405" s="14" t="s">
        <v>72</v>
      </c>
      <c r="B1405" s="14" t="s">
        <v>152</v>
      </c>
      <c r="C1405" s="14" t="s">
        <v>141</v>
      </c>
      <c r="D1405" s="14" t="s">
        <v>3</v>
      </c>
      <c r="E1405" s="14" t="s">
        <v>80</v>
      </c>
      <c r="F1405" s="43">
        <v>0.18185243010520935</v>
      </c>
      <c r="V1405"/>
    </row>
    <row r="1406" spans="1:22" x14ac:dyDescent="0.2">
      <c r="A1406" s="14" t="s">
        <v>70</v>
      </c>
      <c r="B1406" s="14" t="s">
        <v>70</v>
      </c>
      <c r="C1406" s="14" t="s">
        <v>153</v>
      </c>
      <c r="D1406" s="14" t="s">
        <v>3</v>
      </c>
      <c r="E1406" s="14" t="s">
        <v>157</v>
      </c>
      <c r="F1406" s="43">
        <v>852.39018799999997</v>
      </c>
      <c r="V1406"/>
    </row>
    <row r="1407" spans="1:22" x14ac:dyDescent="0.2">
      <c r="A1407" s="14" t="s">
        <v>70</v>
      </c>
      <c r="B1407" s="14" t="s">
        <v>70</v>
      </c>
      <c r="C1407" s="14" t="s">
        <v>49</v>
      </c>
      <c r="D1407" s="14" t="s">
        <v>3</v>
      </c>
      <c r="E1407" s="14" t="s">
        <v>157</v>
      </c>
      <c r="F1407" s="43">
        <v>70.192344665527344</v>
      </c>
      <c r="V1407"/>
    </row>
    <row r="1408" spans="1:22" x14ac:dyDescent="0.2">
      <c r="A1408" s="14" t="s">
        <v>70</v>
      </c>
      <c r="B1408" s="14" t="s">
        <v>70</v>
      </c>
      <c r="C1408" s="14" t="s">
        <v>141</v>
      </c>
      <c r="D1408" s="14" t="s">
        <v>3</v>
      </c>
      <c r="E1408" s="14" t="s">
        <v>157</v>
      </c>
      <c r="F1408" s="43">
        <v>6.7347988486289978E-2</v>
      </c>
      <c r="V1408"/>
    </row>
    <row r="1409" spans="1:22" x14ac:dyDescent="0.2">
      <c r="A1409" s="14" t="s">
        <v>71</v>
      </c>
      <c r="B1409" s="14" t="s">
        <v>70</v>
      </c>
      <c r="C1409" s="14" t="s">
        <v>153</v>
      </c>
      <c r="D1409" s="14" t="s">
        <v>3</v>
      </c>
      <c r="E1409" s="14" t="s">
        <v>157</v>
      </c>
      <c r="F1409" s="43">
        <v>852.39018799999974</v>
      </c>
      <c r="V1409"/>
    </row>
    <row r="1410" spans="1:22" x14ac:dyDescent="0.2">
      <c r="A1410" s="14" t="s">
        <v>71</v>
      </c>
      <c r="B1410" s="14" t="s">
        <v>70</v>
      </c>
      <c r="C1410" s="14" t="s">
        <v>49</v>
      </c>
      <c r="D1410" s="14" t="s">
        <v>3</v>
      </c>
      <c r="E1410" s="14" t="s">
        <v>157</v>
      </c>
      <c r="F1410" s="43">
        <v>70.192344665527344</v>
      </c>
      <c r="V1410"/>
    </row>
    <row r="1411" spans="1:22" x14ac:dyDescent="0.2">
      <c r="A1411" s="14" t="s">
        <v>71</v>
      </c>
      <c r="B1411" s="14" t="s">
        <v>70</v>
      </c>
      <c r="C1411" s="14" t="s">
        <v>141</v>
      </c>
      <c r="D1411" s="14" t="s">
        <v>3</v>
      </c>
      <c r="E1411" s="14" t="s">
        <v>157</v>
      </c>
      <c r="F1411" s="43">
        <v>6.7347988486289978E-2</v>
      </c>
      <c r="V1411"/>
    </row>
    <row r="1412" spans="1:22" x14ac:dyDescent="0.2">
      <c r="A1412" s="14" t="s">
        <v>72</v>
      </c>
      <c r="B1412" s="14" t="s">
        <v>70</v>
      </c>
      <c r="C1412" s="14" t="s">
        <v>153</v>
      </c>
      <c r="D1412" s="14" t="s">
        <v>3</v>
      </c>
      <c r="E1412" s="14" t="s">
        <v>157</v>
      </c>
      <c r="F1412" s="43">
        <v>852.39018799999997</v>
      </c>
      <c r="V1412"/>
    </row>
    <row r="1413" spans="1:22" x14ac:dyDescent="0.2">
      <c r="A1413" s="14" t="s">
        <v>72</v>
      </c>
      <c r="B1413" s="14" t="s">
        <v>70</v>
      </c>
      <c r="C1413" s="14" t="s">
        <v>49</v>
      </c>
      <c r="D1413" s="14" t="s">
        <v>3</v>
      </c>
      <c r="E1413" s="14" t="s">
        <v>157</v>
      </c>
      <c r="F1413" s="43">
        <v>70.192344665527344</v>
      </c>
      <c r="V1413"/>
    </row>
    <row r="1414" spans="1:22" x14ac:dyDescent="0.2">
      <c r="A1414" s="14" t="s">
        <v>72</v>
      </c>
      <c r="B1414" s="14" t="s">
        <v>70</v>
      </c>
      <c r="C1414" s="14" t="s">
        <v>141</v>
      </c>
      <c r="D1414" s="14" t="s">
        <v>3</v>
      </c>
      <c r="E1414" s="14" t="s">
        <v>157</v>
      </c>
      <c r="F1414" s="43">
        <v>6.7347988486289978E-2</v>
      </c>
      <c r="V1414"/>
    </row>
    <row r="1415" spans="1:22" x14ac:dyDescent="0.2">
      <c r="A1415" s="14" t="s">
        <v>70</v>
      </c>
      <c r="B1415" s="14" t="s">
        <v>152</v>
      </c>
      <c r="C1415" s="14" t="s">
        <v>153</v>
      </c>
      <c r="D1415" s="14" t="s">
        <v>3</v>
      </c>
      <c r="E1415" s="14" t="s">
        <v>157</v>
      </c>
      <c r="F1415" s="43">
        <v>852.39018799999985</v>
      </c>
      <c r="V1415"/>
    </row>
    <row r="1416" spans="1:22" x14ac:dyDescent="0.2">
      <c r="A1416" s="14" t="s">
        <v>70</v>
      </c>
      <c r="B1416" s="14" t="s">
        <v>152</v>
      </c>
      <c r="C1416" s="14" t="s">
        <v>49</v>
      </c>
      <c r="D1416" s="14" t="s">
        <v>3</v>
      </c>
      <c r="E1416" s="14" t="s">
        <v>157</v>
      </c>
      <c r="F1416" s="43">
        <v>70.192344665527344</v>
      </c>
      <c r="V1416"/>
    </row>
    <row r="1417" spans="1:22" x14ac:dyDescent="0.2">
      <c r="A1417" s="14" t="s">
        <v>70</v>
      </c>
      <c r="B1417" s="14" t="s">
        <v>152</v>
      </c>
      <c r="C1417" s="14" t="s">
        <v>141</v>
      </c>
      <c r="D1417" s="14" t="s">
        <v>3</v>
      </c>
      <c r="E1417" s="14" t="s">
        <v>157</v>
      </c>
      <c r="F1417" s="43">
        <v>6.7347988486289978E-2</v>
      </c>
      <c r="V1417"/>
    </row>
    <row r="1418" spans="1:22" x14ac:dyDescent="0.2">
      <c r="A1418" s="14" t="s">
        <v>71</v>
      </c>
      <c r="B1418" s="14" t="s">
        <v>152</v>
      </c>
      <c r="C1418" s="14" t="s">
        <v>153</v>
      </c>
      <c r="D1418" s="14" t="s">
        <v>3</v>
      </c>
      <c r="E1418" s="14" t="s">
        <v>157</v>
      </c>
      <c r="F1418" s="43">
        <v>852.39018799999974</v>
      </c>
      <c r="V1418"/>
    </row>
    <row r="1419" spans="1:22" x14ac:dyDescent="0.2">
      <c r="A1419" s="14" t="s">
        <v>71</v>
      </c>
      <c r="B1419" s="14" t="s">
        <v>152</v>
      </c>
      <c r="C1419" s="14" t="s">
        <v>49</v>
      </c>
      <c r="D1419" s="14" t="s">
        <v>3</v>
      </c>
      <c r="E1419" s="14" t="s">
        <v>157</v>
      </c>
      <c r="F1419" s="43">
        <v>70.192344665527344</v>
      </c>
      <c r="V1419"/>
    </row>
    <row r="1420" spans="1:22" x14ac:dyDescent="0.2">
      <c r="A1420" s="14" t="s">
        <v>71</v>
      </c>
      <c r="B1420" s="14" t="s">
        <v>152</v>
      </c>
      <c r="C1420" s="14" t="s">
        <v>141</v>
      </c>
      <c r="D1420" s="14" t="s">
        <v>3</v>
      </c>
      <c r="E1420" s="14" t="s">
        <v>157</v>
      </c>
      <c r="F1420" s="43">
        <v>6.7347988486289978E-2</v>
      </c>
      <c r="V1420"/>
    </row>
    <row r="1421" spans="1:22" x14ac:dyDescent="0.2">
      <c r="A1421" s="14" t="s">
        <v>72</v>
      </c>
      <c r="B1421" s="14" t="s">
        <v>152</v>
      </c>
      <c r="C1421" s="14" t="s">
        <v>153</v>
      </c>
      <c r="D1421" s="14" t="s">
        <v>3</v>
      </c>
      <c r="E1421" s="14" t="s">
        <v>157</v>
      </c>
      <c r="F1421" s="43">
        <v>852.39018799999997</v>
      </c>
      <c r="V1421"/>
    </row>
    <row r="1422" spans="1:22" x14ac:dyDescent="0.2">
      <c r="A1422" s="14" t="s">
        <v>72</v>
      </c>
      <c r="B1422" s="14" t="s">
        <v>152</v>
      </c>
      <c r="C1422" s="14" t="s">
        <v>49</v>
      </c>
      <c r="D1422" s="14" t="s">
        <v>3</v>
      </c>
      <c r="E1422" s="14" t="s">
        <v>157</v>
      </c>
      <c r="F1422" s="43">
        <v>70.192344665527344</v>
      </c>
      <c r="V1422"/>
    </row>
    <row r="1423" spans="1:22" x14ac:dyDescent="0.2">
      <c r="A1423" s="14" t="s">
        <v>72</v>
      </c>
      <c r="B1423" s="14" t="s">
        <v>152</v>
      </c>
      <c r="C1423" s="14" t="s">
        <v>141</v>
      </c>
      <c r="D1423" s="14" t="s">
        <v>3</v>
      </c>
      <c r="E1423" s="14" t="s">
        <v>157</v>
      </c>
      <c r="F1423" s="43">
        <v>6.7347988486289978E-2</v>
      </c>
      <c r="V1423"/>
    </row>
    <row r="1424" spans="1:22" x14ac:dyDescent="0.2">
      <c r="A1424" s="14" t="s">
        <v>70</v>
      </c>
      <c r="B1424" s="14" t="s">
        <v>70</v>
      </c>
      <c r="C1424" s="14" t="s">
        <v>153</v>
      </c>
      <c r="D1424" s="14" t="s">
        <v>3</v>
      </c>
      <c r="E1424" s="14" t="s">
        <v>158</v>
      </c>
      <c r="F1424" s="44">
        <v>29.683534000000002</v>
      </c>
      <c r="V1424"/>
    </row>
    <row r="1425" spans="1:22" x14ac:dyDescent="0.2">
      <c r="A1425" s="14" t="s">
        <v>70</v>
      </c>
      <c r="B1425" s="14" t="s">
        <v>70</v>
      </c>
      <c r="C1425" s="14" t="s">
        <v>49</v>
      </c>
      <c r="D1425" s="14" t="s">
        <v>3</v>
      </c>
      <c r="E1425" s="14" t="s">
        <v>158</v>
      </c>
      <c r="F1425" s="43">
        <v>2.4443697929382324</v>
      </c>
      <c r="V1425"/>
    </row>
    <row r="1426" spans="1:22" x14ac:dyDescent="0.2">
      <c r="A1426" s="14" t="s">
        <v>70</v>
      </c>
      <c r="B1426" s="14" t="s">
        <v>70</v>
      </c>
      <c r="C1426" s="14" t="s">
        <v>141</v>
      </c>
      <c r="D1426" s="14" t="s">
        <v>3</v>
      </c>
      <c r="E1426" s="14" t="s">
        <v>158</v>
      </c>
      <c r="F1426" s="43">
        <v>2.3453184403479099E-3</v>
      </c>
      <c r="V1426"/>
    </row>
    <row r="1427" spans="1:22" x14ac:dyDescent="0.2">
      <c r="A1427" s="14" t="s">
        <v>71</v>
      </c>
      <c r="B1427" s="14" t="s">
        <v>70</v>
      </c>
      <c r="C1427" s="14" t="s">
        <v>153</v>
      </c>
      <c r="D1427" s="14" t="s">
        <v>3</v>
      </c>
      <c r="E1427" s="14" t="s">
        <v>158</v>
      </c>
      <c r="F1427" s="44">
        <v>29.683533999999998</v>
      </c>
      <c r="V1427"/>
    </row>
    <row r="1428" spans="1:22" x14ac:dyDescent="0.2">
      <c r="A1428" s="14" t="s">
        <v>71</v>
      </c>
      <c r="B1428" s="14" t="s">
        <v>70</v>
      </c>
      <c r="C1428" s="14" t="s">
        <v>49</v>
      </c>
      <c r="D1428" s="14" t="s">
        <v>3</v>
      </c>
      <c r="E1428" s="14" t="s">
        <v>158</v>
      </c>
      <c r="F1428" s="43">
        <v>2.4443697929382324</v>
      </c>
      <c r="V1428"/>
    </row>
    <row r="1429" spans="1:22" x14ac:dyDescent="0.2">
      <c r="A1429" s="14" t="s">
        <v>71</v>
      </c>
      <c r="B1429" s="14" t="s">
        <v>70</v>
      </c>
      <c r="C1429" s="14" t="s">
        <v>141</v>
      </c>
      <c r="D1429" s="14" t="s">
        <v>3</v>
      </c>
      <c r="E1429" s="14" t="s">
        <v>158</v>
      </c>
      <c r="F1429" s="43">
        <v>2.3453184403479099E-3</v>
      </c>
      <c r="V1429"/>
    </row>
    <row r="1430" spans="1:22" x14ac:dyDescent="0.2">
      <c r="A1430" s="14" t="s">
        <v>72</v>
      </c>
      <c r="B1430" s="14" t="s">
        <v>70</v>
      </c>
      <c r="C1430" s="14" t="s">
        <v>153</v>
      </c>
      <c r="D1430" s="14" t="s">
        <v>3</v>
      </c>
      <c r="E1430" s="14" t="s">
        <v>158</v>
      </c>
      <c r="F1430" s="44">
        <v>29.683534000000002</v>
      </c>
      <c r="V1430"/>
    </row>
    <row r="1431" spans="1:22" x14ac:dyDescent="0.2">
      <c r="A1431" s="14" t="s">
        <v>72</v>
      </c>
      <c r="B1431" s="14" t="s">
        <v>70</v>
      </c>
      <c r="C1431" s="14" t="s">
        <v>49</v>
      </c>
      <c r="D1431" s="14" t="s">
        <v>3</v>
      </c>
      <c r="E1431" s="14" t="s">
        <v>158</v>
      </c>
      <c r="F1431" s="43">
        <v>2.4443697929382324</v>
      </c>
      <c r="V1431"/>
    </row>
    <row r="1432" spans="1:22" x14ac:dyDescent="0.2">
      <c r="A1432" s="14" t="s">
        <v>72</v>
      </c>
      <c r="B1432" s="14" t="s">
        <v>70</v>
      </c>
      <c r="C1432" s="14" t="s">
        <v>141</v>
      </c>
      <c r="D1432" s="14" t="s">
        <v>3</v>
      </c>
      <c r="E1432" s="14" t="s">
        <v>158</v>
      </c>
      <c r="F1432" s="43">
        <v>2.3453184403479099E-3</v>
      </c>
      <c r="V1432"/>
    </row>
    <row r="1433" spans="1:22" x14ac:dyDescent="0.2">
      <c r="A1433" s="14" t="s">
        <v>70</v>
      </c>
      <c r="B1433" s="14" t="s">
        <v>152</v>
      </c>
      <c r="C1433" s="14" t="s">
        <v>153</v>
      </c>
      <c r="D1433" s="14" t="s">
        <v>3</v>
      </c>
      <c r="E1433" s="14" t="s">
        <v>158</v>
      </c>
      <c r="F1433" s="44">
        <v>118.73413599999999</v>
      </c>
      <c r="V1433"/>
    </row>
    <row r="1434" spans="1:22" x14ac:dyDescent="0.2">
      <c r="A1434" s="14" t="s">
        <v>70</v>
      </c>
      <c r="B1434" s="14" t="s">
        <v>152</v>
      </c>
      <c r="C1434" s="14" t="s">
        <v>49</v>
      </c>
      <c r="D1434" s="14" t="s">
        <v>3</v>
      </c>
      <c r="E1434" s="14" t="s">
        <v>158</v>
      </c>
      <c r="F1434" s="43">
        <v>9.7774791717529297</v>
      </c>
      <c r="V1434"/>
    </row>
    <row r="1435" spans="1:22" x14ac:dyDescent="0.2">
      <c r="A1435" s="14" t="s">
        <v>70</v>
      </c>
      <c r="B1435" s="14" t="s">
        <v>152</v>
      </c>
      <c r="C1435" s="14" t="s">
        <v>141</v>
      </c>
      <c r="D1435" s="14" t="s">
        <v>3</v>
      </c>
      <c r="E1435" s="14" t="s">
        <v>158</v>
      </c>
      <c r="F1435" s="43">
        <v>9.3812737613916397E-3</v>
      </c>
      <c r="V1435"/>
    </row>
    <row r="1436" spans="1:22" x14ac:dyDescent="0.2">
      <c r="A1436" s="14" t="s">
        <v>71</v>
      </c>
      <c r="B1436" s="14" t="s">
        <v>152</v>
      </c>
      <c r="C1436" s="14" t="s">
        <v>153</v>
      </c>
      <c r="D1436" s="14" t="s">
        <v>3</v>
      </c>
      <c r="E1436" s="14" t="s">
        <v>158</v>
      </c>
      <c r="F1436" s="44">
        <v>118.73413599999999</v>
      </c>
      <c r="V1436"/>
    </row>
    <row r="1437" spans="1:22" x14ac:dyDescent="0.2">
      <c r="A1437" s="14" t="s">
        <v>71</v>
      </c>
      <c r="B1437" s="14" t="s">
        <v>152</v>
      </c>
      <c r="C1437" s="14" t="s">
        <v>49</v>
      </c>
      <c r="D1437" s="14" t="s">
        <v>3</v>
      </c>
      <c r="E1437" s="14" t="s">
        <v>158</v>
      </c>
      <c r="F1437" s="43">
        <v>9.7774791717529297</v>
      </c>
      <c r="V1437"/>
    </row>
    <row r="1438" spans="1:22" x14ac:dyDescent="0.2">
      <c r="A1438" s="14" t="s">
        <v>71</v>
      </c>
      <c r="B1438" s="14" t="s">
        <v>152</v>
      </c>
      <c r="C1438" s="14" t="s">
        <v>141</v>
      </c>
      <c r="D1438" s="14" t="s">
        <v>3</v>
      </c>
      <c r="E1438" s="14" t="s">
        <v>158</v>
      </c>
      <c r="F1438" s="43">
        <v>9.3812737613916397E-3</v>
      </c>
      <c r="V1438"/>
    </row>
    <row r="1439" spans="1:22" x14ac:dyDescent="0.2">
      <c r="A1439" s="14" t="s">
        <v>72</v>
      </c>
      <c r="B1439" s="14" t="s">
        <v>152</v>
      </c>
      <c r="C1439" s="14" t="s">
        <v>153</v>
      </c>
      <c r="D1439" s="14" t="s">
        <v>3</v>
      </c>
      <c r="E1439" s="14" t="s">
        <v>158</v>
      </c>
      <c r="F1439" s="44">
        <v>118.73413599999999</v>
      </c>
      <c r="V1439"/>
    </row>
    <row r="1440" spans="1:22" x14ac:dyDescent="0.2">
      <c r="A1440" s="14" t="s">
        <v>72</v>
      </c>
      <c r="B1440" s="14" t="s">
        <v>152</v>
      </c>
      <c r="C1440" s="14" t="s">
        <v>49</v>
      </c>
      <c r="D1440" s="14" t="s">
        <v>3</v>
      </c>
      <c r="E1440" s="14" t="s">
        <v>158</v>
      </c>
      <c r="F1440" s="43">
        <v>9.7774791717529297</v>
      </c>
      <c r="V1440"/>
    </row>
    <row r="1441" spans="1:22" x14ac:dyDescent="0.2">
      <c r="A1441" s="14" t="s">
        <v>72</v>
      </c>
      <c r="B1441" s="14" t="s">
        <v>152</v>
      </c>
      <c r="C1441" s="14" t="s">
        <v>141</v>
      </c>
      <c r="D1441" s="14" t="s">
        <v>3</v>
      </c>
      <c r="E1441" s="14" t="s">
        <v>158</v>
      </c>
      <c r="F1441" s="43">
        <v>9.3812737613916397E-3</v>
      </c>
      <c r="V1441"/>
    </row>
    <row r="1442" spans="1:22" x14ac:dyDescent="0.2">
      <c r="A1442" s="14" t="s">
        <v>70</v>
      </c>
      <c r="B1442" s="14" t="s">
        <v>70</v>
      </c>
      <c r="C1442" s="14" t="s">
        <v>153</v>
      </c>
      <c r="D1442" s="14" t="s">
        <v>3</v>
      </c>
      <c r="E1442" s="14" t="s">
        <v>161</v>
      </c>
      <c r="F1442" s="43">
        <v>10.712627000000001</v>
      </c>
      <c r="V1442"/>
    </row>
    <row r="1443" spans="1:22" x14ac:dyDescent="0.2">
      <c r="A1443" s="14" t="s">
        <v>70</v>
      </c>
      <c r="B1443" s="14" t="s">
        <v>70</v>
      </c>
      <c r="C1443" s="14" t="s">
        <v>49</v>
      </c>
      <c r="D1443" s="14" t="s">
        <v>3</v>
      </c>
      <c r="E1443" s="14" t="s">
        <v>161</v>
      </c>
      <c r="F1443" s="43">
        <v>0.88215982913970947</v>
      </c>
      <c r="V1443"/>
    </row>
    <row r="1444" spans="1:22" x14ac:dyDescent="0.2">
      <c r="A1444" s="14" t="s">
        <v>70</v>
      </c>
      <c r="B1444" s="14" t="s">
        <v>70</v>
      </c>
      <c r="C1444" s="14" t="s">
        <v>141</v>
      </c>
      <c r="D1444" s="14" t="s">
        <v>3</v>
      </c>
      <c r="E1444" s="14" t="s">
        <v>161</v>
      </c>
      <c r="F1444" s="43">
        <v>8.4641273133456707E-4</v>
      </c>
      <c r="V1444"/>
    </row>
    <row r="1445" spans="1:22" x14ac:dyDescent="0.2">
      <c r="A1445" s="14" t="s">
        <v>71</v>
      </c>
      <c r="B1445" s="14" t="s">
        <v>70</v>
      </c>
      <c r="C1445" s="14" t="s">
        <v>153</v>
      </c>
      <c r="D1445" s="14" t="s">
        <v>3</v>
      </c>
      <c r="E1445" s="14" t="s">
        <v>161</v>
      </c>
      <c r="F1445" s="43">
        <v>10.712627000000003</v>
      </c>
      <c r="V1445"/>
    </row>
    <row r="1446" spans="1:22" x14ac:dyDescent="0.2">
      <c r="A1446" s="14" t="s">
        <v>71</v>
      </c>
      <c r="B1446" s="14" t="s">
        <v>70</v>
      </c>
      <c r="C1446" s="14" t="s">
        <v>49</v>
      </c>
      <c r="D1446" s="14" t="s">
        <v>3</v>
      </c>
      <c r="E1446" s="14" t="s">
        <v>161</v>
      </c>
      <c r="F1446" s="43">
        <v>0.88215982913970947</v>
      </c>
      <c r="V1446"/>
    </row>
    <row r="1447" spans="1:22" x14ac:dyDescent="0.2">
      <c r="A1447" s="14" t="s">
        <v>71</v>
      </c>
      <c r="B1447" s="14" t="s">
        <v>70</v>
      </c>
      <c r="C1447" s="14" t="s">
        <v>141</v>
      </c>
      <c r="D1447" s="14" t="s">
        <v>3</v>
      </c>
      <c r="E1447" s="14" t="s">
        <v>161</v>
      </c>
      <c r="F1447" s="43">
        <v>8.4641273133456707E-4</v>
      </c>
      <c r="V1447"/>
    </row>
    <row r="1448" spans="1:22" x14ac:dyDescent="0.2">
      <c r="A1448" s="14" t="s">
        <v>72</v>
      </c>
      <c r="B1448" s="14" t="s">
        <v>70</v>
      </c>
      <c r="C1448" s="14" t="s">
        <v>153</v>
      </c>
      <c r="D1448" s="14" t="s">
        <v>3</v>
      </c>
      <c r="E1448" s="14" t="s">
        <v>161</v>
      </c>
      <c r="F1448" s="43">
        <v>10.712627000000001</v>
      </c>
      <c r="V1448"/>
    </row>
    <row r="1449" spans="1:22" x14ac:dyDescent="0.2">
      <c r="A1449" s="14" t="s">
        <v>72</v>
      </c>
      <c r="B1449" s="14" t="s">
        <v>70</v>
      </c>
      <c r="C1449" s="14" t="s">
        <v>49</v>
      </c>
      <c r="D1449" s="14" t="s">
        <v>3</v>
      </c>
      <c r="E1449" s="14" t="s">
        <v>161</v>
      </c>
      <c r="F1449" s="43">
        <v>0.88215982913970947</v>
      </c>
      <c r="V1449"/>
    </row>
    <row r="1450" spans="1:22" x14ac:dyDescent="0.2">
      <c r="A1450" s="14" t="s">
        <v>72</v>
      </c>
      <c r="B1450" s="14" t="s">
        <v>70</v>
      </c>
      <c r="C1450" s="14" t="s">
        <v>141</v>
      </c>
      <c r="D1450" s="14" t="s">
        <v>3</v>
      </c>
      <c r="E1450" s="14" t="s">
        <v>161</v>
      </c>
      <c r="F1450" s="43">
        <v>8.4641273133456707E-4</v>
      </c>
      <c r="V1450"/>
    </row>
    <row r="1451" spans="1:22" x14ac:dyDescent="0.2">
      <c r="A1451" s="14" t="s">
        <v>70</v>
      </c>
      <c r="B1451" s="14" t="s">
        <v>152</v>
      </c>
      <c r="C1451" s="14" t="s">
        <v>153</v>
      </c>
      <c r="D1451" s="14" t="s">
        <v>3</v>
      </c>
      <c r="E1451" s="14" t="s">
        <v>161</v>
      </c>
      <c r="F1451" s="43">
        <v>10.712627000000003</v>
      </c>
      <c r="V1451"/>
    </row>
    <row r="1452" spans="1:22" x14ac:dyDescent="0.2">
      <c r="A1452" s="14" t="s">
        <v>70</v>
      </c>
      <c r="B1452" s="14" t="s">
        <v>152</v>
      </c>
      <c r="C1452" s="14" t="s">
        <v>49</v>
      </c>
      <c r="D1452" s="14" t="s">
        <v>3</v>
      </c>
      <c r="E1452" s="14" t="s">
        <v>161</v>
      </c>
      <c r="F1452" s="43">
        <v>0.88215982913970947</v>
      </c>
      <c r="V1452"/>
    </row>
    <row r="1453" spans="1:22" x14ac:dyDescent="0.2">
      <c r="A1453" s="14" t="s">
        <v>70</v>
      </c>
      <c r="B1453" s="14" t="s">
        <v>152</v>
      </c>
      <c r="C1453" s="14" t="s">
        <v>141</v>
      </c>
      <c r="D1453" s="14" t="s">
        <v>3</v>
      </c>
      <c r="E1453" s="14" t="s">
        <v>161</v>
      </c>
      <c r="F1453" s="43">
        <v>8.4641273133456707E-4</v>
      </c>
      <c r="V1453"/>
    </row>
    <row r="1454" spans="1:22" x14ac:dyDescent="0.2">
      <c r="A1454" s="14" t="s">
        <v>71</v>
      </c>
      <c r="B1454" s="14" t="s">
        <v>152</v>
      </c>
      <c r="C1454" s="14" t="s">
        <v>153</v>
      </c>
      <c r="D1454" s="14" t="s">
        <v>3</v>
      </c>
      <c r="E1454" s="14" t="s">
        <v>161</v>
      </c>
      <c r="F1454" s="43">
        <v>10.712627000000003</v>
      </c>
      <c r="V1454"/>
    </row>
    <row r="1455" spans="1:22" x14ac:dyDescent="0.2">
      <c r="A1455" s="14" t="s">
        <v>71</v>
      </c>
      <c r="B1455" s="14" t="s">
        <v>152</v>
      </c>
      <c r="C1455" s="14" t="s">
        <v>49</v>
      </c>
      <c r="D1455" s="14" t="s">
        <v>3</v>
      </c>
      <c r="E1455" s="14" t="s">
        <v>161</v>
      </c>
      <c r="F1455" s="43">
        <v>0.88215982913970947</v>
      </c>
      <c r="V1455"/>
    </row>
    <row r="1456" spans="1:22" x14ac:dyDescent="0.2">
      <c r="A1456" s="14" t="s">
        <v>71</v>
      </c>
      <c r="B1456" s="14" t="s">
        <v>152</v>
      </c>
      <c r="C1456" s="14" t="s">
        <v>141</v>
      </c>
      <c r="D1456" s="14" t="s">
        <v>3</v>
      </c>
      <c r="E1456" s="14" t="s">
        <v>161</v>
      </c>
      <c r="F1456" s="43">
        <v>8.4641273133456707E-4</v>
      </c>
      <c r="V1456"/>
    </row>
    <row r="1457" spans="1:22" x14ac:dyDescent="0.2">
      <c r="A1457" s="14" t="s">
        <v>72</v>
      </c>
      <c r="B1457" s="14" t="s">
        <v>152</v>
      </c>
      <c r="C1457" s="14" t="s">
        <v>153</v>
      </c>
      <c r="D1457" s="14" t="s">
        <v>3</v>
      </c>
      <c r="E1457" s="14" t="s">
        <v>161</v>
      </c>
      <c r="F1457" s="43">
        <v>10.712627000000003</v>
      </c>
      <c r="V1457"/>
    </row>
    <row r="1458" spans="1:22" x14ac:dyDescent="0.2">
      <c r="A1458" s="14" t="s">
        <v>72</v>
      </c>
      <c r="B1458" s="14" t="s">
        <v>152</v>
      </c>
      <c r="C1458" s="14" t="s">
        <v>49</v>
      </c>
      <c r="D1458" s="14" t="s">
        <v>3</v>
      </c>
      <c r="E1458" s="14" t="s">
        <v>161</v>
      </c>
      <c r="F1458" s="43">
        <v>0.88215982913970947</v>
      </c>
      <c r="V1458"/>
    </row>
    <row r="1459" spans="1:22" x14ac:dyDescent="0.2">
      <c r="A1459" s="14" t="s">
        <v>72</v>
      </c>
      <c r="B1459" s="14" t="s">
        <v>152</v>
      </c>
      <c r="C1459" s="14" t="s">
        <v>141</v>
      </c>
      <c r="D1459" s="14" t="s">
        <v>3</v>
      </c>
      <c r="E1459" s="14" t="s">
        <v>161</v>
      </c>
      <c r="F1459" s="43">
        <v>8.4641273133456707E-4</v>
      </c>
      <c r="V1459"/>
    </row>
    <row r="1460" spans="1:22" x14ac:dyDescent="0.2">
      <c r="A1460" s="14" t="s">
        <v>70</v>
      </c>
      <c r="B1460" s="14" t="s">
        <v>70</v>
      </c>
      <c r="C1460" s="14" t="s">
        <v>153</v>
      </c>
      <c r="D1460" s="14" t="s">
        <v>3</v>
      </c>
      <c r="E1460" s="14" t="s">
        <v>160</v>
      </c>
      <c r="F1460" s="44">
        <v>0</v>
      </c>
      <c r="V1460"/>
    </row>
    <row r="1461" spans="1:22" x14ac:dyDescent="0.2">
      <c r="A1461" s="14" t="s">
        <v>70</v>
      </c>
      <c r="B1461" s="14" t="s">
        <v>70</v>
      </c>
      <c r="C1461" s="14" t="s">
        <v>49</v>
      </c>
      <c r="D1461" s="14" t="s">
        <v>3</v>
      </c>
      <c r="E1461" s="14" t="s">
        <v>160</v>
      </c>
      <c r="F1461" s="43">
        <v>0</v>
      </c>
      <c r="V1461"/>
    </row>
    <row r="1462" spans="1:22" x14ac:dyDescent="0.2">
      <c r="A1462" s="14" t="s">
        <v>70</v>
      </c>
      <c r="B1462" s="14" t="s">
        <v>70</v>
      </c>
      <c r="C1462" s="14" t="s">
        <v>141</v>
      </c>
      <c r="D1462" s="14" t="s">
        <v>3</v>
      </c>
      <c r="E1462" s="14" t="s">
        <v>160</v>
      </c>
      <c r="F1462" s="43">
        <v>0</v>
      </c>
      <c r="V1462"/>
    </row>
    <row r="1463" spans="1:22" x14ac:dyDescent="0.2">
      <c r="A1463" s="14" t="s">
        <v>71</v>
      </c>
      <c r="B1463" s="14" t="s">
        <v>70</v>
      </c>
      <c r="C1463" s="14" t="s">
        <v>153</v>
      </c>
      <c r="D1463" s="14" t="s">
        <v>3</v>
      </c>
      <c r="E1463" s="14" t="s">
        <v>160</v>
      </c>
      <c r="F1463" s="44">
        <v>0</v>
      </c>
      <c r="V1463"/>
    </row>
    <row r="1464" spans="1:22" x14ac:dyDescent="0.2">
      <c r="A1464" s="14" t="s">
        <v>71</v>
      </c>
      <c r="B1464" s="14" t="s">
        <v>70</v>
      </c>
      <c r="C1464" s="14" t="s">
        <v>49</v>
      </c>
      <c r="D1464" s="14" t="s">
        <v>3</v>
      </c>
      <c r="E1464" s="14" t="s">
        <v>160</v>
      </c>
      <c r="F1464" s="43">
        <v>0</v>
      </c>
      <c r="V1464"/>
    </row>
    <row r="1465" spans="1:22" x14ac:dyDescent="0.2">
      <c r="A1465" s="14" t="s">
        <v>71</v>
      </c>
      <c r="B1465" s="14" t="s">
        <v>70</v>
      </c>
      <c r="C1465" s="14" t="s">
        <v>141</v>
      </c>
      <c r="D1465" s="14" t="s">
        <v>3</v>
      </c>
      <c r="E1465" s="14" t="s">
        <v>160</v>
      </c>
      <c r="F1465" s="43">
        <v>0</v>
      </c>
      <c r="V1465"/>
    </row>
    <row r="1466" spans="1:22" x14ac:dyDescent="0.2">
      <c r="A1466" s="14" t="s">
        <v>72</v>
      </c>
      <c r="B1466" s="14" t="s">
        <v>70</v>
      </c>
      <c r="C1466" s="14" t="s">
        <v>153</v>
      </c>
      <c r="D1466" s="14" t="s">
        <v>3</v>
      </c>
      <c r="E1466" s="14" t="s">
        <v>160</v>
      </c>
      <c r="F1466" s="44">
        <v>0</v>
      </c>
      <c r="V1466"/>
    </row>
    <row r="1467" spans="1:22" x14ac:dyDescent="0.2">
      <c r="A1467" s="14" t="s">
        <v>72</v>
      </c>
      <c r="B1467" s="14" t="s">
        <v>70</v>
      </c>
      <c r="C1467" s="14" t="s">
        <v>49</v>
      </c>
      <c r="D1467" s="14" t="s">
        <v>3</v>
      </c>
      <c r="E1467" s="14" t="s">
        <v>160</v>
      </c>
      <c r="F1467" s="43">
        <v>0</v>
      </c>
      <c r="V1467"/>
    </row>
    <row r="1468" spans="1:22" x14ac:dyDescent="0.2">
      <c r="A1468" s="14" t="s">
        <v>72</v>
      </c>
      <c r="B1468" s="14" t="s">
        <v>70</v>
      </c>
      <c r="C1468" s="14" t="s">
        <v>141</v>
      </c>
      <c r="D1468" s="14" t="s">
        <v>3</v>
      </c>
      <c r="E1468" s="14" t="s">
        <v>160</v>
      </c>
      <c r="F1468" s="43">
        <v>0</v>
      </c>
      <c r="V1468"/>
    </row>
    <row r="1469" spans="1:22" x14ac:dyDescent="0.2">
      <c r="A1469" s="14" t="s">
        <v>70</v>
      </c>
      <c r="B1469" s="14" t="s">
        <v>152</v>
      </c>
      <c r="C1469" s="14" t="s">
        <v>153</v>
      </c>
      <c r="D1469" s="14" t="s">
        <v>3</v>
      </c>
      <c r="E1469" s="14" t="s">
        <v>160</v>
      </c>
      <c r="F1469" s="44">
        <v>0</v>
      </c>
      <c r="V1469"/>
    </row>
    <row r="1470" spans="1:22" x14ac:dyDescent="0.2">
      <c r="A1470" s="14" t="s">
        <v>70</v>
      </c>
      <c r="B1470" s="14" t="s">
        <v>152</v>
      </c>
      <c r="C1470" s="14" t="s">
        <v>49</v>
      </c>
      <c r="D1470" s="14" t="s">
        <v>3</v>
      </c>
      <c r="E1470" s="14" t="s">
        <v>160</v>
      </c>
      <c r="F1470" s="43">
        <v>0</v>
      </c>
      <c r="V1470"/>
    </row>
    <row r="1471" spans="1:22" x14ac:dyDescent="0.2">
      <c r="A1471" s="14" t="s">
        <v>70</v>
      </c>
      <c r="B1471" s="14" t="s">
        <v>152</v>
      </c>
      <c r="C1471" s="14" t="s">
        <v>141</v>
      </c>
      <c r="D1471" s="14" t="s">
        <v>3</v>
      </c>
      <c r="E1471" s="14" t="s">
        <v>160</v>
      </c>
      <c r="F1471" s="43">
        <v>0</v>
      </c>
      <c r="V1471"/>
    </row>
    <row r="1472" spans="1:22" x14ac:dyDescent="0.2">
      <c r="A1472" s="14" t="s">
        <v>71</v>
      </c>
      <c r="B1472" s="14" t="s">
        <v>152</v>
      </c>
      <c r="C1472" s="14" t="s">
        <v>153</v>
      </c>
      <c r="D1472" s="14" t="s">
        <v>3</v>
      </c>
      <c r="E1472" s="14" t="s">
        <v>160</v>
      </c>
      <c r="F1472" s="44">
        <v>0</v>
      </c>
      <c r="V1472"/>
    </row>
    <row r="1473" spans="1:22" x14ac:dyDescent="0.2">
      <c r="A1473" s="14" t="s">
        <v>71</v>
      </c>
      <c r="B1473" s="14" t="s">
        <v>152</v>
      </c>
      <c r="C1473" s="14" t="s">
        <v>49</v>
      </c>
      <c r="D1473" s="14" t="s">
        <v>3</v>
      </c>
      <c r="E1473" s="14" t="s">
        <v>160</v>
      </c>
      <c r="F1473" s="43">
        <v>0</v>
      </c>
      <c r="V1473"/>
    </row>
    <row r="1474" spans="1:22" x14ac:dyDescent="0.2">
      <c r="A1474" s="14" t="s">
        <v>71</v>
      </c>
      <c r="B1474" s="14" t="s">
        <v>152</v>
      </c>
      <c r="C1474" s="14" t="s">
        <v>141</v>
      </c>
      <c r="D1474" s="14" t="s">
        <v>3</v>
      </c>
      <c r="E1474" s="14" t="s">
        <v>160</v>
      </c>
      <c r="F1474" s="43">
        <v>0</v>
      </c>
      <c r="V1474"/>
    </row>
    <row r="1475" spans="1:22" x14ac:dyDescent="0.2">
      <c r="A1475" s="14" t="s">
        <v>72</v>
      </c>
      <c r="B1475" s="14" t="s">
        <v>152</v>
      </c>
      <c r="C1475" s="14" t="s">
        <v>153</v>
      </c>
      <c r="D1475" s="14" t="s">
        <v>3</v>
      </c>
      <c r="E1475" s="14" t="s">
        <v>160</v>
      </c>
      <c r="F1475" s="44">
        <v>0</v>
      </c>
      <c r="V1475"/>
    </row>
    <row r="1476" spans="1:22" x14ac:dyDescent="0.2">
      <c r="A1476" s="14" t="s">
        <v>72</v>
      </c>
      <c r="B1476" s="14" t="s">
        <v>152</v>
      </c>
      <c r="C1476" s="14" t="s">
        <v>49</v>
      </c>
      <c r="D1476" s="14" t="s">
        <v>3</v>
      </c>
      <c r="E1476" s="14" t="s">
        <v>160</v>
      </c>
      <c r="F1476" s="43">
        <v>0</v>
      </c>
      <c r="V1476"/>
    </row>
    <row r="1477" spans="1:22" x14ac:dyDescent="0.2">
      <c r="A1477" s="14" t="s">
        <v>72</v>
      </c>
      <c r="B1477" s="14" t="s">
        <v>152</v>
      </c>
      <c r="C1477" s="14" t="s">
        <v>141</v>
      </c>
      <c r="D1477" s="14" t="s">
        <v>3</v>
      </c>
      <c r="E1477" s="14" t="s">
        <v>160</v>
      </c>
      <c r="F1477" s="43">
        <v>0</v>
      </c>
      <c r="V1477"/>
    </row>
    <row r="1478" spans="1:22" x14ac:dyDescent="0.2">
      <c r="A1478" s="14" t="s">
        <v>70</v>
      </c>
      <c r="B1478" s="14" t="s">
        <v>70</v>
      </c>
      <c r="C1478" s="14" t="s">
        <v>153</v>
      </c>
      <c r="D1478" s="14" t="s">
        <v>3</v>
      </c>
      <c r="E1478" s="14" t="s">
        <v>159</v>
      </c>
      <c r="F1478" s="43">
        <v>34.404775999999998</v>
      </c>
      <c r="V1478"/>
    </row>
    <row r="1479" spans="1:22" x14ac:dyDescent="0.2">
      <c r="A1479" s="14" t="s">
        <v>70</v>
      </c>
      <c r="B1479" s="14" t="s">
        <v>70</v>
      </c>
      <c r="C1479" s="14" t="s">
        <v>49</v>
      </c>
      <c r="D1479" s="14" t="s">
        <v>3</v>
      </c>
      <c r="E1479" s="14" t="s">
        <v>159</v>
      </c>
      <c r="F1479" s="43">
        <v>2.8331530094146729</v>
      </c>
      <c r="V1479"/>
    </row>
    <row r="1480" spans="1:22" x14ac:dyDescent="0.2">
      <c r="A1480" s="14" t="s">
        <v>70</v>
      </c>
      <c r="B1480" s="14" t="s">
        <v>70</v>
      </c>
      <c r="C1480" s="14" t="s">
        <v>141</v>
      </c>
      <c r="D1480" s="14" t="s">
        <v>3</v>
      </c>
      <c r="E1480" s="14" t="s">
        <v>159</v>
      </c>
      <c r="F1480" s="43">
        <v>2.7183473575860262E-3</v>
      </c>
      <c r="V1480"/>
    </row>
    <row r="1481" spans="1:22" x14ac:dyDescent="0.2">
      <c r="A1481" s="14" t="s">
        <v>71</v>
      </c>
      <c r="B1481" s="14" t="s">
        <v>70</v>
      </c>
      <c r="C1481" s="14" t="s">
        <v>153</v>
      </c>
      <c r="D1481" s="14" t="s">
        <v>3</v>
      </c>
      <c r="E1481" s="14" t="s">
        <v>159</v>
      </c>
      <c r="F1481" s="43">
        <v>34.404775999999998</v>
      </c>
      <c r="V1481"/>
    </row>
    <row r="1482" spans="1:22" x14ac:dyDescent="0.2">
      <c r="A1482" s="14" t="s">
        <v>71</v>
      </c>
      <c r="B1482" s="14" t="s">
        <v>70</v>
      </c>
      <c r="C1482" s="14" t="s">
        <v>49</v>
      </c>
      <c r="D1482" s="14" t="s">
        <v>3</v>
      </c>
      <c r="E1482" s="14" t="s">
        <v>159</v>
      </c>
      <c r="F1482" s="43">
        <v>2.8331530094146729</v>
      </c>
      <c r="V1482"/>
    </row>
    <row r="1483" spans="1:22" x14ac:dyDescent="0.2">
      <c r="A1483" s="14" t="s">
        <v>71</v>
      </c>
      <c r="B1483" s="14" t="s">
        <v>70</v>
      </c>
      <c r="C1483" s="14" t="s">
        <v>141</v>
      </c>
      <c r="D1483" s="14" t="s">
        <v>3</v>
      </c>
      <c r="E1483" s="14" t="s">
        <v>159</v>
      </c>
      <c r="F1483" s="43">
        <v>2.7183473575860262E-3</v>
      </c>
      <c r="V1483"/>
    </row>
    <row r="1484" spans="1:22" x14ac:dyDescent="0.2">
      <c r="A1484" s="14" t="s">
        <v>72</v>
      </c>
      <c r="B1484" s="14" t="s">
        <v>70</v>
      </c>
      <c r="C1484" s="14" t="s">
        <v>153</v>
      </c>
      <c r="D1484" s="14" t="s">
        <v>3</v>
      </c>
      <c r="E1484" s="14" t="s">
        <v>159</v>
      </c>
      <c r="F1484" s="43">
        <v>34.404776000000005</v>
      </c>
      <c r="V1484"/>
    </row>
    <row r="1485" spans="1:22" x14ac:dyDescent="0.2">
      <c r="A1485" s="14" t="s">
        <v>72</v>
      </c>
      <c r="B1485" s="14" t="s">
        <v>70</v>
      </c>
      <c r="C1485" s="14" t="s">
        <v>49</v>
      </c>
      <c r="D1485" s="14" t="s">
        <v>3</v>
      </c>
      <c r="E1485" s="14" t="s">
        <v>159</v>
      </c>
      <c r="F1485" s="43">
        <v>2.8331530094146729</v>
      </c>
      <c r="V1485"/>
    </row>
    <row r="1486" spans="1:22" x14ac:dyDescent="0.2">
      <c r="A1486" s="14" t="s">
        <v>72</v>
      </c>
      <c r="B1486" s="14" t="s">
        <v>70</v>
      </c>
      <c r="C1486" s="14" t="s">
        <v>141</v>
      </c>
      <c r="D1486" s="14" t="s">
        <v>3</v>
      </c>
      <c r="E1486" s="14" t="s">
        <v>159</v>
      </c>
      <c r="F1486" s="43">
        <v>2.7183473575860262E-3</v>
      </c>
      <c r="V1486"/>
    </row>
    <row r="1487" spans="1:22" x14ac:dyDescent="0.2">
      <c r="A1487" s="14" t="s">
        <v>70</v>
      </c>
      <c r="B1487" s="14" t="s">
        <v>152</v>
      </c>
      <c r="C1487" s="14" t="s">
        <v>153</v>
      </c>
      <c r="D1487" s="14" t="s">
        <v>3</v>
      </c>
      <c r="E1487" s="14" t="s">
        <v>159</v>
      </c>
      <c r="F1487" s="43">
        <v>34.404776000000005</v>
      </c>
      <c r="V1487"/>
    </row>
    <row r="1488" spans="1:22" x14ac:dyDescent="0.2">
      <c r="A1488" s="14" t="s">
        <v>70</v>
      </c>
      <c r="B1488" s="14" t="s">
        <v>152</v>
      </c>
      <c r="C1488" s="14" t="s">
        <v>49</v>
      </c>
      <c r="D1488" s="14" t="s">
        <v>3</v>
      </c>
      <c r="E1488" s="14" t="s">
        <v>159</v>
      </c>
      <c r="F1488" s="43">
        <v>2.8331530094146729</v>
      </c>
      <c r="V1488"/>
    </row>
    <row r="1489" spans="1:22" x14ac:dyDescent="0.2">
      <c r="A1489" s="14" t="s">
        <v>70</v>
      </c>
      <c r="B1489" s="14" t="s">
        <v>152</v>
      </c>
      <c r="C1489" s="14" t="s">
        <v>141</v>
      </c>
      <c r="D1489" s="14" t="s">
        <v>3</v>
      </c>
      <c r="E1489" s="14" t="s">
        <v>159</v>
      </c>
      <c r="F1489" s="43">
        <v>2.7183473575860262E-3</v>
      </c>
      <c r="V1489"/>
    </row>
    <row r="1490" spans="1:22" x14ac:dyDescent="0.2">
      <c r="A1490" s="14" t="s">
        <v>71</v>
      </c>
      <c r="B1490" s="14" t="s">
        <v>152</v>
      </c>
      <c r="C1490" s="14" t="s">
        <v>153</v>
      </c>
      <c r="D1490" s="14" t="s">
        <v>3</v>
      </c>
      <c r="E1490" s="14" t="s">
        <v>159</v>
      </c>
      <c r="F1490" s="43">
        <v>34.404775999999998</v>
      </c>
      <c r="V1490"/>
    </row>
    <row r="1491" spans="1:22" x14ac:dyDescent="0.2">
      <c r="A1491" s="14" t="s">
        <v>71</v>
      </c>
      <c r="B1491" s="14" t="s">
        <v>152</v>
      </c>
      <c r="C1491" s="14" t="s">
        <v>49</v>
      </c>
      <c r="D1491" s="14" t="s">
        <v>3</v>
      </c>
      <c r="E1491" s="14" t="s">
        <v>159</v>
      </c>
      <c r="F1491" s="43">
        <v>2.8331530094146729</v>
      </c>
      <c r="V1491"/>
    </row>
    <row r="1492" spans="1:22" x14ac:dyDescent="0.2">
      <c r="A1492" s="14" t="s">
        <v>71</v>
      </c>
      <c r="B1492" s="14" t="s">
        <v>152</v>
      </c>
      <c r="C1492" s="14" t="s">
        <v>141</v>
      </c>
      <c r="D1492" s="14" t="s">
        <v>3</v>
      </c>
      <c r="E1492" s="14" t="s">
        <v>159</v>
      </c>
      <c r="F1492" s="43">
        <v>2.7183473575860262E-3</v>
      </c>
      <c r="V1492"/>
    </row>
    <row r="1493" spans="1:22" x14ac:dyDescent="0.2">
      <c r="A1493" s="14" t="s">
        <v>72</v>
      </c>
      <c r="B1493" s="14" t="s">
        <v>152</v>
      </c>
      <c r="C1493" s="14" t="s">
        <v>153</v>
      </c>
      <c r="D1493" s="14" t="s">
        <v>3</v>
      </c>
      <c r="E1493" s="14" t="s">
        <v>159</v>
      </c>
      <c r="F1493" s="43">
        <v>34.404775999999998</v>
      </c>
      <c r="V1493"/>
    </row>
    <row r="1494" spans="1:22" x14ac:dyDescent="0.2">
      <c r="A1494" s="14" t="s">
        <v>72</v>
      </c>
      <c r="B1494" s="14" t="s">
        <v>152</v>
      </c>
      <c r="C1494" s="14" t="s">
        <v>49</v>
      </c>
      <c r="D1494" s="14" t="s">
        <v>3</v>
      </c>
      <c r="E1494" s="14" t="s">
        <v>159</v>
      </c>
      <c r="F1494" s="43">
        <v>2.8331530094146729</v>
      </c>
      <c r="V1494"/>
    </row>
    <row r="1495" spans="1:22" x14ac:dyDescent="0.2">
      <c r="A1495" s="14" t="s">
        <v>72</v>
      </c>
      <c r="B1495" s="14" t="s">
        <v>152</v>
      </c>
      <c r="C1495" s="14" t="s">
        <v>141</v>
      </c>
      <c r="D1495" s="14" t="s">
        <v>3</v>
      </c>
      <c r="E1495" s="14" t="s">
        <v>159</v>
      </c>
      <c r="F1495" s="43">
        <v>2.7183473575860262E-3</v>
      </c>
      <c r="V1495"/>
    </row>
    <row r="1496" spans="1:22" x14ac:dyDescent="0.2">
      <c r="A1496" s="14" t="s">
        <v>70</v>
      </c>
      <c r="B1496" s="14" t="s">
        <v>70</v>
      </c>
      <c r="C1496" s="14" t="s">
        <v>153</v>
      </c>
      <c r="D1496" s="14" t="s">
        <v>3</v>
      </c>
      <c r="E1496" s="14" t="s">
        <v>162</v>
      </c>
      <c r="F1496" s="43">
        <v>0.36380684544565156</v>
      </c>
      <c r="V1496"/>
    </row>
    <row r="1497" spans="1:22" x14ac:dyDescent="0.2">
      <c r="A1497" s="14" t="s">
        <v>70</v>
      </c>
      <c r="B1497" s="14" t="s">
        <v>70</v>
      </c>
      <c r="C1497" s="14" t="s">
        <v>49</v>
      </c>
      <c r="D1497" s="14" t="s">
        <v>3</v>
      </c>
      <c r="E1497" s="14" t="s">
        <v>162</v>
      </c>
      <c r="F1497" s="43">
        <v>2.9958644881844521E-2</v>
      </c>
      <c r="V1497"/>
    </row>
    <row r="1498" spans="1:22" x14ac:dyDescent="0.2">
      <c r="A1498" s="14" t="s">
        <v>70</v>
      </c>
      <c r="B1498" s="14" t="s">
        <v>70</v>
      </c>
      <c r="C1498" s="14" t="s">
        <v>141</v>
      </c>
      <c r="D1498" s="14" t="s">
        <v>3</v>
      </c>
      <c r="E1498" s="14" t="s">
        <v>162</v>
      </c>
      <c r="F1498" s="43">
        <v>2.8744652809109539E-5</v>
      </c>
      <c r="V1498"/>
    </row>
    <row r="1499" spans="1:22" x14ac:dyDescent="0.2">
      <c r="A1499" s="14" t="s">
        <v>71</v>
      </c>
      <c r="B1499" s="14" t="s">
        <v>70</v>
      </c>
      <c r="C1499" s="14" t="s">
        <v>153</v>
      </c>
      <c r="D1499" s="14" t="s">
        <v>3</v>
      </c>
      <c r="E1499" s="14" t="s">
        <v>162</v>
      </c>
      <c r="F1499" s="43">
        <v>0.36380684544565156</v>
      </c>
      <c r="V1499"/>
    </row>
    <row r="1500" spans="1:22" x14ac:dyDescent="0.2">
      <c r="A1500" s="14" t="s">
        <v>71</v>
      </c>
      <c r="B1500" s="14" t="s">
        <v>70</v>
      </c>
      <c r="C1500" s="14" t="s">
        <v>49</v>
      </c>
      <c r="D1500" s="14" t="s">
        <v>3</v>
      </c>
      <c r="E1500" s="14" t="s">
        <v>162</v>
      </c>
      <c r="F1500" s="43">
        <v>2.9958644881844521E-2</v>
      </c>
      <c r="V1500"/>
    </row>
    <row r="1501" spans="1:22" x14ac:dyDescent="0.2">
      <c r="A1501" s="14" t="s">
        <v>71</v>
      </c>
      <c r="B1501" s="14" t="s">
        <v>70</v>
      </c>
      <c r="C1501" s="14" t="s">
        <v>141</v>
      </c>
      <c r="D1501" s="14" t="s">
        <v>3</v>
      </c>
      <c r="E1501" s="14" t="s">
        <v>162</v>
      </c>
      <c r="F1501" s="43">
        <v>2.8744652809109539E-5</v>
      </c>
      <c r="V1501"/>
    </row>
    <row r="1502" spans="1:22" x14ac:dyDescent="0.2">
      <c r="A1502" s="14" t="s">
        <v>72</v>
      </c>
      <c r="B1502" s="14" t="s">
        <v>70</v>
      </c>
      <c r="C1502" s="14" t="s">
        <v>153</v>
      </c>
      <c r="D1502" s="14" t="s">
        <v>3</v>
      </c>
      <c r="E1502" s="14" t="s">
        <v>162</v>
      </c>
      <c r="F1502" s="43">
        <v>0.36380684544565156</v>
      </c>
      <c r="V1502"/>
    </row>
    <row r="1503" spans="1:22" x14ac:dyDescent="0.2">
      <c r="A1503" s="14" t="s">
        <v>72</v>
      </c>
      <c r="B1503" s="14" t="s">
        <v>70</v>
      </c>
      <c r="C1503" s="14" t="s">
        <v>49</v>
      </c>
      <c r="D1503" s="14" t="s">
        <v>3</v>
      </c>
      <c r="E1503" s="14" t="s">
        <v>162</v>
      </c>
      <c r="F1503" s="43">
        <v>2.9958644881844521E-2</v>
      </c>
      <c r="V1503"/>
    </row>
    <row r="1504" spans="1:22" x14ac:dyDescent="0.2">
      <c r="A1504" s="14" t="s">
        <v>72</v>
      </c>
      <c r="B1504" s="14" t="s">
        <v>70</v>
      </c>
      <c r="C1504" s="14" t="s">
        <v>141</v>
      </c>
      <c r="D1504" s="14" t="s">
        <v>3</v>
      </c>
      <c r="E1504" s="14" t="s">
        <v>162</v>
      </c>
      <c r="F1504" s="43">
        <v>2.8744652809109539E-5</v>
      </c>
      <c r="V1504"/>
    </row>
    <row r="1505" spans="1:22" x14ac:dyDescent="0.2">
      <c r="A1505" s="14" t="s">
        <v>70</v>
      </c>
      <c r="B1505" s="14" t="s">
        <v>152</v>
      </c>
      <c r="C1505" s="14" t="s">
        <v>153</v>
      </c>
      <c r="D1505" s="14" t="s">
        <v>3</v>
      </c>
      <c r="E1505" s="14" t="s">
        <v>162</v>
      </c>
      <c r="F1505" s="43">
        <v>0.36380684544565156</v>
      </c>
      <c r="V1505"/>
    </row>
    <row r="1506" spans="1:22" x14ac:dyDescent="0.2">
      <c r="A1506" s="14" t="s">
        <v>70</v>
      </c>
      <c r="B1506" s="14" t="s">
        <v>152</v>
      </c>
      <c r="C1506" s="14" t="s">
        <v>49</v>
      </c>
      <c r="D1506" s="14" t="s">
        <v>3</v>
      </c>
      <c r="E1506" s="14" t="s">
        <v>162</v>
      </c>
      <c r="F1506" s="43">
        <v>2.9958644881844521E-2</v>
      </c>
      <c r="V1506"/>
    </row>
    <row r="1507" spans="1:22" x14ac:dyDescent="0.2">
      <c r="A1507" s="14" t="s">
        <v>70</v>
      </c>
      <c r="B1507" s="14" t="s">
        <v>152</v>
      </c>
      <c r="C1507" s="14" t="s">
        <v>141</v>
      </c>
      <c r="D1507" s="14" t="s">
        <v>3</v>
      </c>
      <c r="E1507" s="14" t="s">
        <v>162</v>
      </c>
      <c r="F1507" s="43">
        <v>2.8744652809109539E-5</v>
      </c>
      <c r="V1507"/>
    </row>
    <row r="1508" spans="1:22" x14ac:dyDescent="0.2">
      <c r="A1508" s="14" t="s">
        <v>71</v>
      </c>
      <c r="B1508" s="14" t="s">
        <v>152</v>
      </c>
      <c r="C1508" s="14" t="s">
        <v>153</v>
      </c>
      <c r="D1508" s="14" t="s">
        <v>3</v>
      </c>
      <c r="E1508" s="14" t="s">
        <v>162</v>
      </c>
      <c r="F1508" s="43">
        <v>0.36380684544565156</v>
      </c>
      <c r="V1508"/>
    </row>
    <row r="1509" spans="1:22" x14ac:dyDescent="0.2">
      <c r="A1509" s="14" t="s">
        <v>71</v>
      </c>
      <c r="B1509" s="14" t="s">
        <v>152</v>
      </c>
      <c r="C1509" s="14" t="s">
        <v>49</v>
      </c>
      <c r="D1509" s="14" t="s">
        <v>3</v>
      </c>
      <c r="E1509" s="14" t="s">
        <v>162</v>
      </c>
      <c r="F1509" s="43">
        <v>2.9958644881844521E-2</v>
      </c>
      <c r="V1509"/>
    </row>
    <row r="1510" spans="1:22" x14ac:dyDescent="0.2">
      <c r="A1510" s="14" t="s">
        <v>71</v>
      </c>
      <c r="B1510" s="14" t="s">
        <v>152</v>
      </c>
      <c r="C1510" s="14" t="s">
        <v>141</v>
      </c>
      <c r="D1510" s="14" t="s">
        <v>3</v>
      </c>
      <c r="E1510" s="14" t="s">
        <v>162</v>
      </c>
      <c r="F1510" s="43">
        <v>2.8744652809109539E-5</v>
      </c>
      <c r="V1510"/>
    </row>
    <row r="1511" spans="1:22" x14ac:dyDescent="0.2">
      <c r="A1511" s="14" t="s">
        <v>72</v>
      </c>
      <c r="B1511" s="14" t="s">
        <v>152</v>
      </c>
      <c r="C1511" s="14" t="s">
        <v>153</v>
      </c>
      <c r="D1511" s="14" t="s">
        <v>3</v>
      </c>
      <c r="E1511" s="14" t="s">
        <v>162</v>
      </c>
      <c r="F1511" s="43">
        <v>0.36380684544565156</v>
      </c>
      <c r="V1511"/>
    </row>
    <row r="1512" spans="1:22" x14ac:dyDescent="0.2">
      <c r="A1512" s="14" t="s">
        <v>72</v>
      </c>
      <c r="B1512" s="14" t="s">
        <v>152</v>
      </c>
      <c r="C1512" s="14" t="s">
        <v>49</v>
      </c>
      <c r="D1512" s="14" t="s">
        <v>3</v>
      </c>
      <c r="E1512" s="14" t="s">
        <v>162</v>
      </c>
      <c r="F1512" s="43">
        <v>2.9958644881844521E-2</v>
      </c>
      <c r="V1512"/>
    </row>
    <row r="1513" spans="1:22" x14ac:dyDescent="0.2">
      <c r="A1513" s="14" t="s">
        <v>72</v>
      </c>
      <c r="B1513" s="14" t="s">
        <v>152</v>
      </c>
      <c r="C1513" s="14" t="s">
        <v>141</v>
      </c>
      <c r="D1513" s="14" t="s">
        <v>3</v>
      </c>
      <c r="E1513" s="14" t="s">
        <v>162</v>
      </c>
      <c r="F1513" s="43">
        <v>2.8744652809109539E-5</v>
      </c>
      <c r="V1513"/>
    </row>
    <row r="1514" spans="1:22" x14ac:dyDescent="0.2">
      <c r="A1514" s="14" t="s">
        <v>70</v>
      </c>
      <c r="B1514" s="14" t="s">
        <v>70</v>
      </c>
      <c r="C1514" s="14" t="s">
        <v>153</v>
      </c>
      <c r="D1514" s="14" t="s">
        <v>3</v>
      </c>
      <c r="E1514" s="14" t="s">
        <v>163</v>
      </c>
      <c r="F1514" s="43">
        <v>927.55495071411133</v>
      </c>
      <c r="V1514"/>
    </row>
    <row r="1515" spans="1:22" x14ac:dyDescent="0.2">
      <c r="A1515" s="14" t="s">
        <v>70</v>
      </c>
      <c r="B1515" s="14" t="s">
        <v>70</v>
      </c>
      <c r="C1515" s="14" t="s">
        <v>49</v>
      </c>
      <c r="D1515" s="14" t="s">
        <v>3</v>
      </c>
      <c r="E1515" s="14" t="s">
        <v>163</v>
      </c>
      <c r="F1515" s="43">
        <v>76.381988525390625</v>
      </c>
      <c r="V1515"/>
    </row>
    <row r="1516" spans="1:22" x14ac:dyDescent="0.2">
      <c r="A1516" s="14" t="s">
        <v>70</v>
      </c>
      <c r="B1516" s="14" t="s">
        <v>70</v>
      </c>
      <c r="C1516" s="14" t="s">
        <v>141</v>
      </c>
      <c r="D1516" s="14" t="s">
        <v>3</v>
      </c>
      <c r="E1516" s="14" t="s">
        <v>163</v>
      </c>
      <c r="F1516" s="43">
        <v>7.3286816477775574E-2</v>
      </c>
      <c r="V1516"/>
    </row>
    <row r="1517" spans="1:22" x14ac:dyDescent="0.2">
      <c r="A1517" s="14" t="s">
        <v>71</v>
      </c>
      <c r="B1517" s="14" t="s">
        <v>70</v>
      </c>
      <c r="C1517" s="14" t="s">
        <v>153</v>
      </c>
      <c r="D1517" s="14" t="s">
        <v>3</v>
      </c>
      <c r="E1517" s="14" t="s">
        <v>163</v>
      </c>
      <c r="F1517" s="43">
        <v>927.55495071411133</v>
      </c>
      <c r="V1517"/>
    </row>
    <row r="1518" spans="1:22" x14ac:dyDescent="0.2">
      <c r="A1518" s="14" t="s">
        <v>71</v>
      </c>
      <c r="B1518" s="14" t="s">
        <v>70</v>
      </c>
      <c r="C1518" s="14" t="s">
        <v>49</v>
      </c>
      <c r="D1518" s="14" t="s">
        <v>3</v>
      </c>
      <c r="E1518" s="14" t="s">
        <v>163</v>
      </c>
      <c r="F1518" s="43">
        <v>76.381988525390625</v>
      </c>
      <c r="V1518"/>
    </row>
    <row r="1519" spans="1:22" x14ac:dyDescent="0.2">
      <c r="A1519" s="14" t="s">
        <v>71</v>
      </c>
      <c r="B1519" s="14" t="s">
        <v>70</v>
      </c>
      <c r="C1519" s="14" t="s">
        <v>141</v>
      </c>
      <c r="D1519" s="14" t="s">
        <v>3</v>
      </c>
      <c r="E1519" s="14" t="s">
        <v>163</v>
      </c>
      <c r="F1519" s="43">
        <v>7.3286816477775574E-2</v>
      </c>
      <c r="V1519"/>
    </row>
    <row r="1520" spans="1:22" x14ac:dyDescent="0.2">
      <c r="A1520" s="14" t="s">
        <v>72</v>
      </c>
      <c r="B1520" s="14" t="s">
        <v>70</v>
      </c>
      <c r="C1520" s="14" t="s">
        <v>153</v>
      </c>
      <c r="D1520" s="14" t="s">
        <v>3</v>
      </c>
      <c r="E1520" s="14" t="s">
        <v>163</v>
      </c>
      <c r="F1520" s="43">
        <v>927.55495071411133</v>
      </c>
      <c r="V1520"/>
    </row>
    <row r="1521" spans="1:22" x14ac:dyDescent="0.2">
      <c r="A1521" s="14" t="s">
        <v>72</v>
      </c>
      <c r="B1521" s="14" t="s">
        <v>70</v>
      </c>
      <c r="C1521" s="14" t="s">
        <v>49</v>
      </c>
      <c r="D1521" s="14" t="s">
        <v>3</v>
      </c>
      <c r="E1521" s="14" t="s">
        <v>163</v>
      </c>
      <c r="F1521" s="43">
        <v>76.381988525390625</v>
      </c>
      <c r="V1521"/>
    </row>
    <row r="1522" spans="1:22" x14ac:dyDescent="0.2">
      <c r="A1522" s="14" t="s">
        <v>72</v>
      </c>
      <c r="B1522" s="14" t="s">
        <v>70</v>
      </c>
      <c r="C1522" s="14" t="s">
        <v>141</v>
      </c>
      <c r="D1522" s="14" t="s">
        <v>3</v>
      </c>
      <c r="E1522" s="14" t="s">
        <v>163</v>
      </c>
      <c r="F1522" s="43">
        <v>7.3286816477775574E-2</v>
      </c>
      <c r="V1522"/>
    </row>
    <row r="1523" spans="1:22" x14ac:dyDescent="0.2">
      <c r="A1523" s="14" t="s">
        <v>70</v>
      </c>
      <c r="B1523" s="14" t="s">
        <v>152</v>
      </c>
      <c r="C1523" s="14" t="s">
        <v>153</v>
      </c>
      <c r="D1523" s="14" t="s">
        <v>3</v>
      </c>
      <c r="E1523" s="14" t="s">
        <v>163</v>
      </c>
      <c r="F1523" s="43">
        <v>1016.6055479049683</v>
      </c>
      <c r="V1523"/>
    </row>
    <row r="1524" spans="1:22" x14ac:dyDescent="0.2">
      <c r="A1524" s="14" t="s">
        <v>70</v>
      </c>
      <c r="B1524" s="14" t="s">
        <v>152</v>
      </c>
      <c r="C1524" s="14" t="s">
        <v>49</v>
      </c>
      <c r="D1524" s="14" t="s">
        <v>3</v>
      </c>
      <c r="E1524" s="14" t="s">
        <v>163</v>
      </c>
      <c r="F1524" s="43">
        <v>83.715095520019531</v>
      </c>
      <c r="V1524"/>
    </row>
    <row r="1525" spans="1:22" x14ac:dyDescent="0.2">
      <c r="A1525" s="14" t="s">
        <v>70</v>
      </c>
      <c r="B1525" s="14" t="s">
        <v>152</v>
      </c>
      <c r="C1525" s="14" t="s">
        <v>141</v>
      </c>
      <c r="D1525" s="14" t="s">
        <v>3</v>
      </c>
      <c r="E1525" s="14" t="s">
        <v>163</v>
      </c>
      <c r="F1525" s="43">
        <v>8.0322772264480591E-2</v>
      </c>
      <c r="V1525"/>
    </row>
    <row r="1526" spans="1:22" x14ac:dyDescent="0.2">
      <c r="A1526" s="14" t="s">
        <v>71</v>
      </c>
      <c r="B1526" s="14" t="s">
        <v>152</v>
      </c>
      <c r="C1526" s="14" t="s">
        <v>153</v>
      </c>
      <c r="D1526" s="14" t="s">
        <v>3</v>
      </c>
      <c r="E1526" s="14" t="s">
        <v>163</v>
      </c>
      <c r="F1526" s="43">
        <v>1016.6055479049683</v>
      </c>
      <c r="V1526"/>
    </row>
    <row r="1527" spans="1:22" x14ac:dyDescent="0.2">
      <c r="A1527" s="14" t="s">
        <v>71</v>
      </c>
      <c r="B1527" s="14" t="s">
        <v>152</v>
      </c>
      <c r="C1527" s="14" t="s">
        <v>49</v>
      </c>
      <c r="D1527" s="14" t="s">
        <v>3</v>
      </c>
      <c r="E1527" s="14" t="s">
        <v>163</v>
      </c>
      <c r="F1527" s="43">
        <v>83.715095520019531</v>
      </c>
      <c r="V1527"/>
    </row>
    <row r="1528" spans="1:22" x14ac:dyDescent="0.2">
      <c r="A1528" s="14" t="s">
        <v>71</v>
      </c>
      <c r="B1528" s="14" t="s">
        <v>152</v>
      </c>
      <c r="C1528" s="14" t="s">
        <v>141</v>
      </c>
      <c r="D1528" s="14" t="s">
        <v>3</v>
      </c>
      <c r="E1528" s="14" t="s">
        <v>163</v>
      </c>
      <c r="F1528" s="43">
        <v>8.0322772264480591E-2</v>
      </c>
      <c r="V1528"/>
    </row>
    <row r="1529" spans="1:22" x14ac:dyDescent="0.2">
      <c r="A1529" s="14" t="s">
        <v>72</v>
      </c>
      <c r="B1529" s="14" t="s">
        <v>152</v>
      </c>
      <c r="C1529" s="14" t="s">
        <v>153</v>
      </c>
      <c r="D1529" s="14" t="s">
        <v>3</v>
      </c>
      <c r="E1529" s="14" t="s">
        <v>163</v>
      </c>
      <c r="F1529" s="43">
        <v>1016.6055479049683</v>
      </c>
      <c r="V1529"/>
    </row>
    <row r="1530" spans="1:22" x14ac:dyDescent="0.2">
      <c r="A1530" s="14" t="s">
        <v>72</v>
      </c>
      <c r="B1530" s="14" t="s">
        <v>152</v>
      </c>
      <c r="C1530" s="14" t="s">
        <v>49</v>
      </c>
      <c r="D1530" s="14" t="s">
        <v>3</v>
      </c>
      <c r="E1530" s="14" t="s">
        <v>163</v>
      </c>
      <c r="F1530" s="43">
        <v>83.715095520019531</v>
      </c>
      <c r="V1530"/>
    </row>
    <row r="1531" spans="1:22" x14ac:dyDescent="0.2">
      <c r="A1531" s="14" t="s">
        <v>72</v>
      </c>
      <c r="B1531" s="14" t="s">
        <v>152</v>
      </c>
      <c r="C1531" s="14" t="s">
        <v>141</v>
      </c>
      <c r="D1531" s="14" t="s">
        <v>3</v>
      </c>
      <c r="E1531" s="14" t="s">
        <v>163</v>
      </c>
      <c r="F1531" s="43">
        <v>8.0322772264480591E-2</v>
      </c>
      <c r="V1531"/>
    </row>
    <row r="1532" spans="1:22" x14ac:dyDescent="0.2">
      <c r="A1532" s="14" t="s">
        <v>70</v>
      </c>
      <c r="B1532" s="14" t="s">
        <v>70</v>
      </c>
      <c r="C1532" s="14" t="s">
        <v>153</v>
      </c>
      <c r="D1532" s="14" t="s">
        <v>3</v>
      </c>
      <c r="E1532" s="14" t="s">
        <v>164</v>
      </c>
      <c r="F1532" s="43">
        <v>181.57299470901489</v>
      </c>
      <c r="V1532"/>
    </row>
    <row r="1533" spans="1:22" x14ac:dyDescent="0.2">
      <c r="A1533" s="14" t="s">
        <v>70</v>
      </c>
      <c r="B1533" s="14" t="s">
        <v>70</v>
      </c>
      <c r="C1533" s="14" t="s">
        <v>49</v>
      </c>
      <c r="D1533" s="14" t="s">
        <v>3</v>
      </c>
      <c r="E1533" s="14" t="s">
        <v>164</v>
      </c>
      <c r="F1533" s="43">
        <v>14.952112197875977</v>
      </c>
      <c r="V1533"/>
    </row>
    <row r="1534" spans="1:22" x14ac:dyDescent="0.2">
      <c r="A1534" s="14" t="s">
        <v>70</v>
      </c>
      <c r="B1534" s="14" t="s">
        <v>70</v>
      </c>
      <c r="C1534" s="14" t="s">
        <v>141</v>
      </c>
      <c r="D1534" s="14" t="s">
        <v>3</v>
      </c>
      <c r="E1534" s="14" t="s">
        <v>164</v>
      </c>
      <c r="F1534" s="43">
        <v>1.4346219599246979E-2</v>
      </c>
      <c r="V1534"/>
    </row>
    <row r="1535" spans="1:22" x14ac:dyDescent="0.2">
      <c r="A1535" s="14" t="s">
        <v>71</v>
      </c>
      <c r="B1535" s="14" t="s">
        <v>70</v>
      </c>
      <c r="C1535" s="14" t="s">
        <v>153</v>
      </c>
      <c r="D1535" s="14" t="s">
        <v>3</v>
      </c>
      <c r="E1535" s="14" t="s">
        <v>164</v>
      </c>
      <c r="F1535" s="43">
        <v>182.07980138063431</v>
      </c>
      <c r="V1535"/>
    </row>
    <row r="1536" spans="1:22" x14ac:dyDescent="0.2">
      <c r="A1536" s="14" t="s">
        <v>71</v>
      </c>
      <c r="B1536" s="14" t="s">
        <v>70</v>
      </c>
      <c r="C1536" s="14" t="s">
        <v>49</v>
      </c>
      <c r="D1536" s="14" t="s">
        <v>3</v>
      </c>
      <c r="E1536" s="14" t="s">
        <v>164</v>
      </c>
      <c r="F1536" s="43">
        <v>14.993846893310547</v>
      </c>
      <c r="V1536"/>
    </row>
    <row r="1537" spans="1:22" x14ac:dyDescent="0.2">
      <c r="A1537" s="14" t="s">
        <v>71</v>
      </c>
      <c r="B1537" s="14" t="s">
        <v>70</v>
      </c>
      <c r="C1537" s="14" t="s">
        <v>141</v>
      </c>
      <c r="D1537" s="14" t="s">
        <v>3</v>
      </c>
      <c r="E1537" s="14" t="s">
        <v>164</v>
      </c>
      <c r="F1537" s="43">
        <v>1.4386262744665146E-2</v>
      </c>
      <c r="V1537"/>
    </row>
    <row r="1538" spans="1:22" x14ac:dyDescent="0.2">
      <c r="A1538" s="14" t="s">
        <v>72</v>
      </c>
      <c r="B1538" s="14" t="s">
        <v>70</v>
      </c>
      <c r="C1538" s="14" t="s">
        <v>153</v>
      </c>
      <c r="D1538" s="14" t="s">
        <v>3</v>
      </c>
      <c r="E1538" s="14" t="s">
        <v>164</v>
      </c>
      <c r="F1538" s="43">
        <v>328.79306219145656</v>
      </c>
      <c r="V1538"/>
    </row>
    <row r="1539" spans="1:22" x14ac:dyDescent="0.2">
      <c r="A1539" s="14" t="s">
        <v>72</v>
      </c>
      <c r="B1539" s="14" t="s">
        <v>70</v>
      </c>
      <c r="C1539" s="14" t="s">
        <v>49</v>
      </c>
      <c r="D1539" s="14" t="s">
        <v>3</v>
      </c>
      <c r="E1539" s="14" t="s">
        <v>164</v>
      </c>
      <c r="F1539" s="43">
        <v>27.075342178344727</v>
      </c>
      <c r="V1539"/>
    </row>
    <row r="1540" spans="1:22" x14ac:dyDescent="0.2">
      <c r="A1540" s="14" t="s">
        <v>72</v>
      </c>
      <c r="B1540" s="14" t="s">
        <v>70</v>
      </c>
      <c r="C1540" s="14" t="s">
        <v>141</v>
      </c>
      <c r="D1540" s="14" t="s">
        <v>3</v>
      </c>
      <c r="E1540" s="14" t="s">
        <v>164</v>
      </c>
      <c r="F1540" s="43">
        <v>2.5978187099099159E-2</v>
      </c>
      <c r="V1540"/>
    </row>
    <row r="1541" spans="1:22" x14ac:dyDescent="0.2">
      <c r="A1541" s="14" t="s">
        <v>70</v>
      </c>
      <c r="B1541" s="14" t="s">
        <v>152</v>
      </c>
      <c r="C1541" s="14" t="s">
        <v>153</v>
      </c>
      <c r="D1541" s="14" t="s">
        <v>3</v>
      </c>
      <c r="E1541" s="14" t="s">
        <v>164</v>
      </c>
      <c r="F1541" s="43">
        <v>181.57299470901489</v>
      </c>
      <c r="V1541"/>
    </row>
    <row r="1542" spans="1:22" x14ac:dyDescent="0.2">
      <c r="A1542" s="14" t="s">
        <v>70</v>
      </c>
      <c r="B1542" s="14" t="s">
        <v>152</v>
      </c>
      <c r="C1542" s="14" t="s">
        <v>49</v>
      </c>
      <c r="D1542" s="14" t="s">
        <v>3</v>
      </c>
      <c r="E1542" s="14" t="s">
        <v>164</v>
      </c>
      <c r="F1542" s="43">
        <v>14.952112197875977</v>
      </c>
      <c r="V1542"/>
    </row>
    <row r="1543" spans="1:22" x14ac:dyDescent="0.2">
      <c r="A1543" s="14" t="s">
        <v>70</v>
      </c>
      <c r="B1543" s="14" t="s">
        <v>152</v>
      </c>
      <c r="C1543" s="14" t="s">
        <v>141</v>
      </c>
      <c r="D1543" s="14" t="s">
        <v>3</v>
      </c>
      <c r="E1543" s="14" t="s">
        <v>164</v>
      </c>
      <c r="F1543" s="43">
        <v>1.4346219599246979E-2</v>
      </c>
      <c r="V1543"/>
    </row>
    <row r="1544" spans="1:22" x14ac:dyDescent="0.2">
      <c r="A1544" s="14" t="s">
        <v>71</v>
      </c>
      <c r="B1544" s="14" t="s">
        <v>152</v>
      </c>
      <c r="C1544" s="14" t="s">
        <v>153</v>
      </c>
      <c r="D1544" s="14" t="s">
        <v>3</v>
      </c>
      <c r="E1544" s="14" t="s">
        <v>164</v>
      </c>
      <c r="F1544" s="43">
        <v>182.07980138063431</v>
      </c>
      <c r="V1544"/>
    </row>
    <row r="1545" spans="1:22" x14ac:dyDescent="0.2">
      <c r="A1545" s="14" t="s">
        <v>71</v>
      </c>
      <c r="B1545" s="14" t="s">
        <v>152</v>
      </c>
      <c r="C1545" s="14" t="s">
        <v>49</v>
      </c>
      <c r="D1545" s="14" t="s">
        <v>3</v>
      </c>
      <c r="E1545" s="14" t="s">
        <v>164</v>
      </c>
      <c r="F1545" s="43">
        <v>14.993846893310547</v>
      </c>
      <c r="V1545"/>
    </row>
    <row r="1546" spans="1:22" x14ac:dyDescent="0.2">
      <c r="A1546" s="14" t="s">
        <v>71</v>
      </c>
      <c r="B1546" s="14" t="s">
        <v>152</v>
      </c>
      <c r="C1546" s="14" t="s">
        <v>141</v>
      </c>
      <c r="D1546" s="14" t="s">
        <v>3</v>
      </c>
      <c r="E1546" s="14" t="s">
        <v>164</v>
      </c>
      <c r="F1546" s="43">
        <v>1.4386262744665146E-2</v>
      </c>
      <c r="V1546"/>
    </row>
    <row r="1547" spans="1:22" x14ac:dyDescent="0.2">
      <c r="A1547" s="14" t="s">
        <v>72</v>
      </c>
      <c r="B1547" s="14" t="s">
        <v>152</v>
      </c>
      <c r="C1547" s="14" t="s">
        <v>153</v>
      </c>
      <c r="D1547" s="14" t="s">
        <v>3</v>
      </c>
      <c r="E1547" s="14" t="s">
        <v>164</v>
      </c>
      <c r="F1547" s="43">
        <v>328.79306219145656</v>
      </c>
      <c r="V1547"/>
    </row>
    <row r="1548" spans="1:22" x14ac:dyDescent="0.2">
      <c r="A1548" s="14" t="s">
        <v>72</v>
      </c>
      <c r="B1548" s="14" t="s">
        <v>152</v>
      </c>
      <c r="C1548" s="14" t="s">
        <v>49</v>
      </c>
      <c r="D1548" s="14" t="s">
        <v>3</v>
      </c>
      <c r="E1548" s="14" t="s">
        <v>164</v>
      </c>
      <c r="F1548" s="43">
        <v>27.075342178344727</v>
      </c>
      <c r="V1548"/>
    </row>
    <row r="1549" spans="1:22" x14ac:dyDescent="0.2">
      <c r="A1549" s="14" t="s">
        <v>72</v>
      </c>
      <c r="B1549" s="14" t="s">
        <v>152</v>
      </c>
      <c r="C1549" s="14" t="s">
        <v>141</v>
      </c>
      <c r="D1549" s="14" t="s">
        <v>3</v>
      </c>
      <c r="E1549" s="14" t="s">
        <v>164</v>
      </c>
      <c r="F1549" s="43">
        <v>2.5978187099099159E-2</v>
      </c>
      <c r="V1549"/>
    </row>
    <row r="1550" spans="1:22" x14ac:dyDescent="0.2">
      <c r="A1550" s="14" t="s">
        <v>70</v>
      </c>
      <c r="B1550" s="14" t="s">
        <v>70</v>
      </c>
      <c r="C1550" s="14" t="s">
        <v>153</v>
      </c>
      <c r="D1550" s="14" t="s">
        <v>3</v>
      </c>
      <c r="E1550" s="14" t="s">
        <v>165</v>
      </c>
      <c r="F1550" s="43">
        <v>50.036413609981537</v>
      </c>
      <c r="V1550"/>
    </row>
    <row r="1551" spans="1:22" x14ac:dyDescent="0.2">
      <c r="A1551" s="14" t="s">
        <v>70</v>
      </c>
      <c r="B1551" s="14" t="s">
        <v>70</v>
      </c>
      <c r="C1551" s="14" t="s">
        <v>49</v>
      </c>
      <c r="D1551" s="14" t="s">
        <v>3</v>
      </c>
      <c r="E1551" s="14" t="s">
        <v>165</v>
      </c>
      <c r="F1551" s="43">
        <v>4.1203818321228027</v>
      </c>
      <c r="V1551"/>
    </row>
    <row r="1552" spans="1:22" x14ac:dyDescent="0.2">
      <c r="A1552" s="14" t="s">
        <v>70</v>
      </c>
      <c r="B1552" s="14" t="s">
        <v>70</v>
      </c>
      <c r="C1552" s="14" t="s">
        <v>141</v>
      </c>
      <c r="D1552" s="14" t="s">
        <v>3</v>
      </c>
      <c r="E1552" s="14" t="s">
        <v>165</v>
      </c>
      <c r="F1552" s="43">
        <v>3.9534149691462517E-3</v>
      </c>
      <c r="V1552"/>
    </row>
    <row r="1553" spans="1:22" x14ac:dyDescent="0.2">
      <c r="A1553" s="14" t="s">
        <v>71</v>
      </c>
      <c r="B1553" s="14" t="s">
        <v>70</v>
      </c>
      <c r="C1553" s="14" t="s">
        <v>153</v>
      </c>
      <c r="D1553" s="14" t="s">
        <v>3</v>
      </c>
      <c r="E1553" s="14" t="s">
        <v>165</v>
      </c>
      <c r="F1553" s="43">
        <v>41.300593458116055</v>
      </c>
      <c r="V1553"/>
    </row>
    <row r="1554" spans="1:22" x14ac:dyDescent="0.2">
      <c r="A1554" s="14" t="s">
        <v>71</v>
      </c>
      <c r="B1554" s="14" t="s">
        <v>70</v>
      </c>
      <c r="C1554" s="14" t="s">
        <v>49</v>
      </c>
      <c r="D1554" s="14" t="s">
        <v>3</v>
      </c>
      <c r="E1554" s="14" t="s">
        <v>165</v>
      </c>
      <c r="F1554" s="43">
        <v>3.4010074138641357</v>
      </c>
      <c r="V1554"/>
    </row>
    <row r="1555" spans="1:22" x14ac:dyDescent="0.2">
      <c r="A1555" s="14" t="s">
        <v>71</v>
      </c>
      <c r="B1555" s="14" t="s">
        <v>70</v>
      </c>
      <c r="C1555" s="14" t="s">
        <v>141</v>
      </c>
      <c r="D1555" s="14" t="s">
        <v>3</v>
      </c>
      <c r="E1555" s="14" t="s">
        <v>165</v>
      </c>
      <c r="F1555" s="43">
        <v>3.2631910871714354E-3</v>
      </c>
      <c r="V1555"/>
    </row>
    <row r="1556" spans="1:22" x14ac:dyDescent="0.2">
      <c r="A1556" s="14" t="s">
        <v>72</v>
      </c>
      <c r="B1556" s="14" t="s">
        <v>70</v>
      </c>
      <c r="C1556" s="14" t="s">
        <v>153</v>
      </c>
      <c r="D1556" s="14" t="s">
        <v>3</v>
      </c>
      <c r="E1556" s="14" t="s">
        <v>165</v>
      </c>
      <c r="F1556" s="43">
        <v>41.300593458116055</v>
      </c>
      <c r="V1556"/>
    </row>
    <row r="1557" spans="1:22" x14ac:dyDescent="0.2">
      <c r="A1557" s="14" t="s">
        <v>72</v>
      </c>
      <c r="B1557" s="14" t="s">
        <v>70</v>
      </c>
      <c r="C1557" s="14" t="s">
        <v>49</v>
      </c>
      <c r="D1557" s="14" t="s">
        <v>3</v>
      </c>
      <c r="E1557" s="14" t="s">
        <v>165</v>
      </c>
      <c r="F1557" s="43">
        <v>3.4010074138641357</v>
      </c>
      <c r="V1557"/>
    </row>
    <row r="1558" spans="1:22" x14ac:dyDescent="0.2">
      <c r="A1558" s="14" t="s">
        <v>72</v>
      </c>
      <c r="B1558" s="14" t="s">
        <v>70</v>
      </c>
      <c r="C1558" s="14" t="s">
        <v>141</v>
      </c>
      <c r="D1558" s="14" t="s">
        <v>3</v>
      </c>
      <c r="E1558" s="14" t="s">
        <v>165</v>
      </c>
      <c r="F1558" s="43">
        <v>3.2631910871714354E-3</v>
      </c>
      <c r="V1558"/>
    </row>
    <row r="1559" spans="1:22" x14ac:dyDescent="0.2">
      <c r="A1559" s="14" t="s">
        <v>70</v>
      </c>
      <c r="B1559" s="14" t="s">
        <v>152</v>
      </c>
      <c r="C1559" s="14" t="s">
        <v>153</v>
      </c>
      <c r="D1559" s="14" t="s">
        <v>3</v>
      </c>
      <c r="E1559" s="14" t="s">
        <v>165</v>
      </c>
      <c r="F1559" s="43">
        <v>74.436122342944145</v>
      </c>
      <c r="V1559"/>
    </row>
    <row r="1560" spans="1:22" x14ac:dyDescent="0.2">
      <c r="A1560" s="14" t="s">
        <v>70</v>
      </c>
      <c r="B1560" s="14" t="s">
        <v>152</v>
      </c>
      <c r="C1560" s="14" t="s">
        <v>49</v>
      </c>
      <c r="D1560" s="14" t="s">
        <v>3</v>
      </c>
      <c r="E1560" s="14" t="s">
        <v>165</v>
      </c>
      <c r="F1560" s="43">
        <v>6.129641056060791</v>
      </c>
      <c r="V1560"/>
    </row>
    <row r="1561" spans="1:22" x14ac:dyDescent="0.2">
      <c r="A1561" s="14" t="s">
        <v>70</v>
      </c>
      <c r="B1561" s="14" t="s">
        <v>152</v>
      </c>
      <c r="C1561" s="14" t="s">
        <v>141</v>
      </c>
      <c r="D1561" s="14" t="s">
        <v>3</v>
      </c>
      <c r="E1561" s="14" t="s">
        <v>165</v>
      </c>
      <c r="F1561" s="43">
        <v>5.8812540955841541E-3</v>
      </c>
      <c r="V1561"/>
    </row>
    <row r="1562" spans="1:22" x14ac:dyDescent="0.2">
      <c r="A1562" s="14" t="s">
        <v>71</v>
      </c>
      <c r="B1562" s="14" t="s">
        <v>152</v>
      </c>
      <c r="C1562" s="14" t="s">
        <v>153</v>
      </c>
      <c r="D1562" s="14" t="s">
        <v>3</v>
      </c>
      <c r="E1562" s="14" t="s">
        <v>165</v>
      </c>
      <c r="F1562" s="43">
        <v>68.440436951816082</v>
      </c>
      <c r="V1562"/>
    </row>
    <row r="1563" spans="1:22" x14ac:dyDescent="0.2">
      <c r="A1563" s="14" t="s">
        <v>71</v>
      </c>
      <c r="B1563" s="14" t="s">
        <v>152</v>
      </c>
      <c r="C1563" s="14" t="s">
        <v>49</v>
      </c>
      <c r="D1563" s="14" t="s">
        <v>3</v>
      </c>
      <c r="E1563" s="14" t="s">
        <v>165</v>
      </c>
      <c r="F1563" s="43">
        <v>5.6359105110168457</v>
      </c>
      <c r="V1563"/>
    </row>
    <row r="1564" spans="1:22" x14ac:dyDescent="0.2">
      <c r="A1564" s="14" t="s">
        <v>71</v>
      </c>
      <c r="B1564" s="14" t="s">
        <v>152</v>
      </c>
      <c r="C1564" s="14" t="s">
        <v>141</v>
      </c>
      <c r="D1564" s="14" t="s">
        <v>3</v>
      </c>
      <c r="E1564" s="14" t="s">
        <v>165</v>
      </c>
      <c r="F1564" s="43">
        <v>5.4075303487479687E-3</v>
      </c>
      <c r="V1564"/>
    </row>
    <row r="1565" spans="1:22" x14ac:dyDescent="0.2">
      <c r="A1565" s="14" t="s">
        <v>72</v>
      </c>
      <c r="B1565" s="14" t="s">
        <v>152</v>
      </c>
      <c r="C1565" s="14" t="s">
        <v>153</v>
      </c>
      <c r="D1565" s="14" t="s">
        <v>3</v>
      </c>
      <c r="E1565" s="14" t="s">
        <v>165</v>
      </c>
      <c r="F1565" s="43">
        <v>68.440436951816082</v>
      </c>
      <c r="V1565"/>
    </row>
    <row r="1566" spans="1:22" x14ac:dyDescent="0.2">
      <c r="A1566" s="14" t="s">
        <v>72</v>
      </c>
      <c r="B1566" s="14" t="s">
        <v>152</v>
      </c>
      <c r="C1566" s="14" t="s">
        <v>49</v>
      </c>
      <c r="D1566" s="14" t="s">
        <v>3</v>
      </c>
      <c r="E1566" s="14" t="s">
        <v>165</v>
      </c>
      <c r="F1566" s="43">
        <v>5.6359105110168457</v>
      </c>
      <c r="V1566"/>
    </row>
    <row r="1567" spans="1:22" x14ac:dyDescent="0.2">
      <c r="A1567" s="14" t="s">
        <v>72</v>
      </c>
      <c r="B1567" s="14" t="s">
        <v>152</v>
      </c>
      <c r="C1567" s="14" t="s">
        <v>141</v>
      </c>
      <c r="D1567" s="14" t="s">
        <v>3</v>
      </c>
      <c r="E1567" s="14" t="s">
        <v>165</v>
      </c>
      <c r="F1567" s="43">
        <v>5.4075303487479687E-3</v>
      </c>
      <c r="V1567"/>
    </row>
    <row r="1568" spans="1:22" x14ac:dyDescent="0.2">
      <c r="A1568" s="14" t="s">
        <v>70</v>
      </c>
      <c r="B1568" s="14" t="s">
        <v>70</v>
      </c>
      <c r="C1568" s="14" t="s">
        <v>153</v>
      </c>
      <c r="D1568" s="14" t="s">
        <v>3</v>
      </c>
      <c r="E1568" s="14" t="s">
        <v>166</v>
      </c>
      <c r="F1568" s="43">
        <v>2.3199999999999998</v>
      </c>
      <c r="V1568"/>
    </row>
    <row r="1569" spans="1:22" x14ac:dyDescent="0.2">
      <c r="A1569" s="14" t="s">
        <v>70</v>
      </c>
      <c r="B1569" s="14" t="s">
        <v>70</v>
      </c>
      <c r="C1569" s="14" t="s">
        <v>49</v>
      </c>
      <c r="D1569" s="14" t="s">
        <v>3</v>
      </c>
      <c r="E1569" s="14" t="s">
        <v>166</v>
      </c>
      <c r="F1569" s="43">
        <v>0.1910465806722641</v>
      </c>
      <c r="V1569"/>
    </row>
    <row r="1570" spans="1:22" x14ac:dyDescent="0.2">
      <c r="A1570" s="14" t="s">
        <v>70</v>
      </c>
      <c r="B1570" s="14" t="s">
        <v>70</v>
      </c>
      <c r="C1570" s="14" t="s">
        <v>141</v>
      </c>
      <c r="D1570" s="14" t="s">
        <v>3</v>
      </c>
      <c r="E1570" s="14" t="s">
        <v>166</v>
      </c>
      <c r="F1570" s="43">
        <v>1.8330494640395045E-4</v>
      </c>
      <c r="V1570"/>
    </row>
    <row r="1571" spans="1:22" x14ac:dyDescent="0.2">
      <c r="A1571" s="14" t="s">
        <v>71</v>
      </c>
      <c r="B1571" s="14" t="s">
        <v>70</v>
      </c>
      <c r="C1571" s="14" t="s">
        <v>153</v>
      </c>
      <c r="D1571" s="14" t="s">
        <v>3</v>
      </c>
      <c r="E1571" s="14" t="s">
        <v>166</v>
      </c>
      <c r="F1571" s="43">
        <v>2.3200000000000003</v>
      </c>
      <c r="V1571"/>
    </row>
    <row r="1572" spans="1:22" x14ac:dyDescent="0.2">
      <c r="A1572" s="14" t="s">
        <v>71</v>
      </c>
      <c r="B1572" s="14" t="s">
        <v>70</v>
      </c>
      <c r="C1572" s="14" t="s">
        <v>49</v>
      </c>
      <c r="D1572" s="14" t="s">
        <v>3</v>
      </c>
      <c r="E1572" s="14" t="s">
        <v>166</v>
      </c>
      <c r="F1572" s="43">
        <v>0.1910465806722641</v>
      </c>
      <c r="V1572"/>
    </row>
    <row r="1573" spans="1:22" x14ac:dyDescent="0.2">
      <c r="A1573" s="14" t="s">
        <v>71</v>
      </c>
      <c r="B1573" s="14" t="s">
        <v>70</v>
      </c>
      <c r="C1573" s="14" t="s">
        <v>141</v>
      </c>
      <c r="D1573" s="14" t="s">
        <v>3</v>
      </c>
      <c r="E1573" s="14" t="s">
        <v>166</v>
      </c>
      <c r="F1573" s="43">
        <v>1.8330494640395045E-4</v>
      </c>
      <c r="V1573"/>
    </row>
    <row r="1574" spans="1:22" x14ac:dyDescent="0.2">
      <c r="A1574" s="14" t="s">
        <v>72</v>
      </c>
      <c r="B1574" s="14" t="s">
        <v>70</v>
      </c>
      <c r="C1574" s="14" t="s">
        <v>153</v>
      </c>
      <c r="D1574" s="14" t="s">
        <v>3</v>
      </c>
      <c r="E1574" s="14" t="s">
        <v>166</v>
      </c>
      <c r="F1574" s="43">
        <v>2.3200000000000003</v>
      </c>
      <c r="V1574"/>
    </row>
    <row r="1575" spans="1:22" x14ac:dyDescent="0.2">
      <c r="A1575" s="14" t="s">
        <v>72</v>
      </c>
      <c r="B1575" s="14" t="s">
        <v>70</v>
      </c>
      <c r="C1575" s="14" t="s">
        <v>49</v>
      </c>
      <c r="D1575" s="14" t="s">
        <v>3</v>
      </c>
      <c r="E1575" s="14" t="s">
        <v>166</v>
      </c>
      <c r="F1575" s="43">
        <v>0.1910465806722641</v>
      </c>
      <c r="V1575"/>
    </row>
    <row r="1576" spans="1:22" x14ac:dyDescent="0.2">
      <c r="A1576" s="14" t="s">
        <v>72</v>
      </c>
      <c r="B1576" s="14" t="s">
        <v>70</v>
      </c>
      <c r="C1576" s="14" t="s">
        <v>141</v>
      </c>
      <c r="D1576" s="14" t="s">
        <v>3</v>
      </c>
      <c r="E1576" s="14" t="s">
        <v>166</v>
      </c>
      <c r="F1576" s="43">
        <v>1.8330494640395045E-4</v>
      </c>
      <c r="V1576"/>
    </row>
    <row r="1577" spans="1:22" x14ac:dyDescent="0.2">
      <c r="A1577" s="14" t="s">
        <v>70</v>
      </c>
      <c r="B1577" s="14" t="s">
        <v>152</v>
      </c>
      <c r="C1577" s="14" t="s">
        <v>153</v>
      </c>
      <c r="D1577" s="14" t="s">
        <v>3</v>
      </c>
      <c r="E1577" s="14" t="s">
        <v>166</v>
      </c>
      <c r="F1577" s="43">
        <v>2.3200000000000003</v>
      </c>
      <c r="V1577"/>
    </row>
    <row r="1578" spans="1:22" x14ac:dyDescent="0.2">
      <c r="A1578" s="14" t="s">
        <v>70</v>
      </c>
      <c r="B1578" s="14" t="s">
        <v>152</v>
      </c>
      <c r="C1578" s="14" t="s">
        <v>49</v>
      </c>
      <c r="D1578" s="14" t="s">
        <v>3</v>
      </c>
      <c r="E1578" s="14" t="s">
        <v>166</v>
      </c>
      <c r="F1578" s="43">
        <v>0.1910465806722641</v>
      </c>
      <c r="V1578"/>
    </row>
    <row r="1579" spans="1:22" x14ac:dyDescent="0.2">
      <c r="A1579" s="14" t="s">
        <v>70</v>
      </c>
      <c r="B1579" s="14" t="s">
        <v>152</v>
      </c>
      <c r="C1579" s="14" t="s">
        <v>141</v>
      </c>
      <c r="D1579" s="14" t="s">
        <v>3</v>
      </c>
      <c r="E1579" s="14" t="s">
        <v>166</v>
      </c>
      <c r="F1579" s="43">
        <v>1.8330494640395045E-4</v>
      </c>
      <c r="V1579"/>
    </row>
    <row r="1580" spans="1:22" x14ac:dyDescent="0.2">
      <c r="A1580" s="14" t="s">
        <v>71</v>
      </c>
      <c r="B1580" s="14" t="s">
        <v>152</v>
      </c>
      <c r="C1580" s="14" t="s">
        <v>153</v>
      </c>
      <c r="D1580" s="14" t="s">
        <v>3</v>
      </c>
      <c r="E1580" s="14" t="s">
        <v>166</v>
      </c>
      <c r="F1580" s="43">
        <v>2.3200000000000003</v>
      </c>
      <c r="V1580"/>
    </row>
    <row r="1581" spans="1:22" x14ac:dyDescent="0.2">
      <c r="A1581" s="14" t="s">
        <v>71</v>
      </c>
      <c r="B1581" s="14" t="s">
        <v>152</v>
      </c>
      <c r="C1581" s="14" t="s">
        <v>49</v>
      </c>
      <c r="D1581" s="14" t="s">
        <v>3</v>
      </c>
      <c r="E1581" s="14" t="s">
        <v>166</v>
      </c>
      <c r="F1581" s="43">
        <v>0.1910465806722641</v>
      </c>
      <c r="V1581"/>
    </row>
    <row r="1582" spans="1:22" x14ac:dyDescent="0.2">
      <c r="A1582" s="14" t="s">
        <v>71</v>
      </c>
      <c r="B1582" s="14" t="s">
        <v>152</v>
      </c>
      <c r="C1582" s="14" t="s">
        <v>141</v>
      </c>
      <c r="D1582" s="14" t="s">
        <v>3</v>
      </c>
      <c r="E1582" s="14" t="s">
        <v>166</v>
      </c>
      <c r="F1582" s="43">
        <v>1.8330494640395045E-4</v>
      </c>
      <c r="V1582"/>
    </row>
    <row r="1583" spans="1:22" x14ac:dyDescent="0.2">
      <c r="A1583" s="14" t="s">
        <v>72</v>
      </c>
      <c r="B1583" s="14" t="s">
        <v>152</v>
      </c>
      <c r="C1583" s="14" t="s">
        <v>153</v>
      </c>
      <c r="D1583" s="14" t="s">
        <v>3</v>
      </c>
      <c r="E1583" s="14" t="s">
        <v>166</v>
      </c>
      <c r="F1583" s="43">
        <v>2.3199999999999998</v>
      </c>
      <c r="V1583"/>
    </row>
    <row r="1584" spans="1:22" x14ac:dyDescent="0.2">
      <c r="A1584" s="14" t="s">
        <v>72</v>
      </c>
      <c r="B1584" s="14" t="s">
        <v>152</v>
      </c>
      <c r="C1584" s="14" t="s">
        <v>49</v>
      </c>
      <c r="D1584" s="14" t="s">
        <v>3</v>
      </c>
      <c r="E1584" s="14" t="s">
        <v>166</v>
      </c>
      <c r="F1584" s="43">
        <v>0.1910465806722641</v>
      </c>
      <c r="V1584"/>
    </row>
    <row r="1585" spans="1:22" x14ac:dyDescent="0.2">
      <c r="A1585" s="14" t="s">
        <v>72</v>
      </c>
      <c r="B1585" s="14" t="s">
        <v>152</v>
      </c>
      <c r="C1585" s="14" t="s">
        <v>141</v>
      </c>
      <c r="D1585" s="14" t="s">
        <v>3</v>
      </c>
      <c r="E1585" s="14" t="s">
        <v>166</v>
      </c>
      <c r="F1585" s="43">
        <v>1.8330494640395045E-4</v>
      </c>
      <c r="V1585"/>
    </row>
    <row r="1586" spans="1:22" x14ac:dyDescent="0.2">
      <c r="A1586" s="14" t="s">
        <v>70</v>
      </c>
      <c r="B1586" s="14" t="s">
        <v>70</v>
      </c>
      <c r="C1586" s="14" t="s">
        <v>153</v>
      </c>
      <c r="D1586" s="14" t="s">
        <v>3</v>
      </c>
      <c r="E1586" s="14" t="s">
        <v>167</v>
      </c>
      <c r="F1586" s="43">
        <v>233.92940962314606</v>
      </c>
      <c r="V1586"/>
    </row>
    <row r="1587" spans="1:22" x14ac:dyDescent="0.2">
      <c r="A1587" s="14" t="s">
        <v>70</v>
      </c>
      <c r="B1587" s="14" t="s">
        <v>70</v>
      </c>
      <c r="C1587" s="14" t="s">
        <v>49</v>
      </c>
      <c r="D1587" s="14" t="s">
        <v>3</v>
      </c>
      <c r="E1587" s="14" t="s">
        <v>167</v>
      </c>
      <c r="F1587" s="43">
        <v>19.263540267944336</v>
      </c>
      <c r="V1587"/>
    </row>
    <row r="1588" spans="1:22" x14ac:dyDescent="0.2">
      <c r="A1588" s="14" t="s">
        <v>70</v>
      </c>
      <c r="B1588" s="14" t="s">
        <v>70</v>
      </c>
      <c r="C1588" s="14" t="s">
        <v>141</v>
      </c>
      <c r="D1588" s="14" t="s">
        <v>3</v>
      </c>
      <c r="E1588" s="14" t="s">
        <v>167</v>
      </c>
      <c r="F1588" s="43">
        <v>1.8482938408851624E-2</v>
      </c>
      <c r="V1588"/>
    </row>
    <row r="1589" spans="1:22" x14ac:dyDescent="0.2">
      <c r="A1589" s="14" t="s">
        <v>71</v>
      </c>
      <c r="B1589" s="14" t="s">
        <v>70</v>
      </c>
      <c r="C1589" s="14" t="s">
        <v>153</v>
      </c>
      <c r="D1589" s="14" t="s">
        <v>3</v>
      </c>
      <c r="E1589" s="14" t="s">
        <v>167</v>
      </c>
      <c r="F1589" s="43">
        <v>225.70039319992065</v>
      </c>
      <c r="V1589"/>
    </row>
    <row r="1590" spans="1:22" x14ac:dyDescent="0.2">
      <c r="A1590" s="14" t="s">
        <v>71</v>
      </c>
      <c r="B1590" s="14" t="s">
        <v>70</v>
      </c>
      <c r="C1590" s="14" t="s">
        <v>49</v>
      </c>
      <c r="D1590" s="14" t="s">
        <v>3</v>
      </c>
      <c r="E1590" s="14" t="s">
        <v>167</v>
      </c>
      <c r="F1590" s="43">
        <v>18.585901260375977</v>
      </c>
      <c r="V1590"/>
    </row>
    <row r="1591" spans="1:22" x14ac:dyDescent="0.2">
      <c r="A1591" s="14" t="s">
        <v>71</v>
      </c>
      <c r="B1591" s="14" t="s">
        <v>70</v>
      </c>
      <c r="C1591" s="14" t="s">
        <v>141</v>
      </c>
      <c r="D1591" s="14" t="s">
        <v>3</v>
      </c>
      <c r="E1591" s="14" t="s">
        <v>167</v>
      </c>
      <c r="F1591" s="43">
        <v>1.7832757905125618E-2</v>
      </c>
      <c r="V1591"/>
    </row>
    <row r="1592" spans="1:22" x14ac:dyDescent="0.2">
      <c r="A1592" s="14" t="s">
        <v>72</v>
      </c>
      <c r="B1592" s="14" t="s">
        <v>70</v>
      </c>
      <c r="C1592" s="14" t="s">
        <v>153</v>
      </c>
      <c r="D1592" s="14" t="s">
        <v>3</v>
      </c>
      <c r="E1592" s="14" t="s">
        <v>167</v>
      </c>
      <c r="F1592" s="43">
        <v>372.41365478560328</v>
      </c>
      <c r="V1592"/>
    </row>
    <row r="1593" spans="1:22" x14ac:dyDescent="0.2">
      <c r="A1593" s="14" t="s">
        <v>72</v>
      </c>
      <c r="B1593" s="14" t="s">
        <v>70</v>
      </c>
      <c r="C1593" s="14" t="s">
        <v>49</v>
      </c>
      <c r="D1593" s="14" t="s">
        <v>3</v>
      </c>
      <c r="E1593" s="14" t="s">
        <v>167</v>
      </c>
      <c r="F1593" s="43">
        <v>30.667394638061523</v>
      </c>
      <c r="V1593"/>
    </row>
    <row r="1594" spans="1:22" x14ac:dyDescent="0.2">
      <c r="A1594" s="14" t="s">
        <v>72</v>
      </c>
      <c r="B1594" s="14" t="s">
        <v>70</v>
      </c>
      <c r="C1594" s="14" t="s">
        <v>141</v>
      </c>
      <c r="D1594" s="14" t="s">
        <v>3</v>
      </c>
      <c r="E1594" s="14" t="s">
        <v>167</v>
      </c>
      <c r="F1594" s="43">
        <v>2.9424684122204781E-2</v>
      </c>
      <c r="V1594"/>
    </row>
    <row r="1595" spans="1:22" x14ac:dyDescent="0.2">
      <c r="A1595" s="14" t="s">
        <v>70</v>
      </c>
      <c r="B1595" s="14" t="s">
        <v>152</v>
      </c>
      <c r="C1595" s="14" t="s">
        <v>153</v>
      </c>
      <c r="D1595" s="14" t="s">
        <v>3</v>
      </c>
      <c r="E1595" s="14" t="s">
        <v>167</v>
      </c>
      <c r="F1595" s="43">
        <v>258.32911777496338</v>
      </c>
      <c r="V1595"/>
    </row>
    <row r="1596" spans="1:22" x14ac:dyDescent="0.2">
      <c r="A1596" s="14" t="s">
        <v>70</v>
      </c>
      <c r="B1596" s="14" t="s">
        <v>152</v>
      </c>
      <c r="C1596" s="14" t="s">
        <v>49</v>
      </c>
      <c r="D1596" s="14" t="s">
        <v>3</v>
      </c>
      <c r="E1596" s="14" t="s">
        <v>167</v>
      </c>
      <c r="F1596" s="43">
        <v>21.272800445556641</v>
      </c>
      <c r="V1596"/>
    </row>
    <row r="1597" spans="1:22" x14ac:dyDescent="0.2">
      <c r="A1597" s="14" t="s">
        <v>70</v>
      </c>
      <c r="B1597" s="14" t="s">
        <v>152</v>
      </c>
      <c r="C1597" s="14" t="s">
        <v>141</v>
      </c>
      <c r="D1597" s="14" t="s">
        <v>3</v>
      </c>
      <c r="E1597" s="14" t="s">
        <v>167</v>
      </c>
      <c r="F1597" s="43">
        <v>2.0410778000950813E-2</v>
      </c>
      <c r="V1597"/>
    </row>
    <row r="1598" spans="1:22" x14ac:dyDescent="0.2">
      <c r="A1598" s="14" t="s">
        <v>71</v>
      </c>
      <c r="B1598" s="14" t="s">
        <v>152</v>
      </c>
      <c r="C1598" s="14" t="s">
        <v>153</v>
      </c>
      <c r="D1598" s="14" t="s">
        <v>3</v>
      </c>
      <c r="E1598" s="14" t="s">
        <v>167</v>
      </c>
      <c r="F1598" s="43">
        <v>252.84023642539978</v>
      </c>
      <c r="V1598"/>
    </row>
    <row r="1599" spans="1:22" x14ac:dyDescent="0.2">
      <c r="A1599" s="14" t="s">
        <v>71</v>
      </c>
      <c r="B1599" s="14" t="s">
        <v>152</v>
      </c>
      <c r="C1599" s="14" t="s">
        <v>49</v>
      </c>
      <c r="D1599" s="14" t="s">
        <v>3</v>
      </c>
      <c r="E1599" s="14" t="s">
        <v>167</v>
      </c>
      <c r="F1599" s="43">
        <v>20.820802688598633</v>
      </c>
      <c r="V1599"/>
    </row>
    <row r="1600" spans="1:22" x14ac:dyDescent="0.2">
      <c r="A1600" s="14" t="s">
        <v>71</v>
      </c>
      <c r="B1600" s="14" t="s">
        <v>152</v>
      </c>
      <c r="C1600" s="14" t="s">
        <v>141</v>
      </c>
      <c r="D1600" s="14" t="s">
        <v>3</v>
      </c>
      <c r="E1600" s="14" t="s">
        <v>167</v>
      </c>
      <c r="F1600" s="43">
        <v>1.997709833085537E-2</v>
      </c>
      <c r="V1600"/>
    </row>
    <row r="1601" spans="1:22" x14ac:dyDescent="0.2">
      <c r="A1601" s="14" t="s">
        <v>72</v>
      </c>
      <c r="B1601" s="14" t="s">
        <v>152</v>
      </c>
      <c r="C1601" s="14" t="s">
        <v>153</v>
      </c>
      <c r="D1601" s="14" t="s">
        <v>3</v>
      </c>
      <c r="E1601" s="14" t="s">
        <v>167</v>
      </c>
      <c r="F1601" s="43">
        <v>399.55350196361542</v>
      </c>
      <c r="V1601"/>
    </row>
    <row r="1602" spans="1:22" x14ac:dyDescent="0.2">
      <c r="A1602" s="14" t="s">
        <v>72</v>
      </c>
      <c r="B1602" s="14" t="s">
        <v>152</v>
      </c>
      <c r="C1602" s="14" t="s">
        <v>49</v>
      </c>
      <c r="D1602" s="14" t="s">
        <v>3</v>
      </c>
      <c r="E1602" s="14" t="s">
        <v>167</v>
      </c>
      <c r="F1602" s="43">
        <v>32.902297973632812</v>
      </c>
      <c r="V1602"/>
    </row>
    <row r="1603" spans="1:22" x14ac:dyDescent="0.2">
      <c r="A1603" s="14" t="s">
        <v>72</v>
      </c>
      <c r="B1603" s="14" t="s">
        <v>152</v>
      </c>
      <c r="C1603" s="14" t="s">
        <v>141</v>
      </c>
      <c r="D1603" s="14" t="s">
        <v>3</v>
      </c>
      <c r="E1603" s="14" t="s">
        <v>167</v>
      </c>
      <c r="F1603" s="43">
        <v>3.1569022685289383E-2</v>
      </c>
      <c r="V1603"/>
    </row>
    <row r="1604" spans="1:22" x14ac:dyDescent="0.2">
      <c r="A1604" s="14" t="s">
        <v>70</v>
      </c>
      <c r="B1604" s="14" t="s">
        <v>70</v>
      </c>
      <c r="C1604" s="14" t="s">
        <v>153</v>
      </c>
      <c r="D1604" s="14" t="s">
        <v>3</v>
      </c>
      <c r="E1604" s="14" t="s">
        <v>168</v>
      </c>
      <c r="F1604" s="43">
        <v>493.4996383190155</v>
      </c>
      <c r="V1604"/>
    </row>
    <row r="1605" spans="1:22" x14ac:dyDescent="0.2">
      <c r="A1605" s="14" t="s">
        <v>70</v>
      </c>
      <c r="B1605" s="14" t="s">
        <v>70</v>
      </c>
      <c r="C1605" s="14" t="s">
        <v>49</v>
      </c>
      <c r="D1605" s="14" t="s">
        <v>3</v>
      </c>
      <c r="E1605" s="14" t="s">
        <v>168</v>
      </c>
      <c r="F1605" s="43">
        <v>40.638542175292969</v>
      </c>
      <c r="V1605"/>
    </row>
    <row r="1606" spans="1:22" x14ac:dyDescent="0.2">
      <c r="A1606" s="14" t="s">
        <v>70</v>
      </c>
      <c r="B1606" s="14" t="s">
        <v>70</v>
      </c>
      <c r="C1606" s="14" t="s">
        <v>141</v>
      </c>
      <c r="D1606" s="14" t="s">
        <v>3</v>
      </c>
      <c r="E1606" s="14" t="s">
        <v>168</v>
      </c>
      <c r="F1606" s="43">
        <v>3.8991779088973999E-2</v>
      </c>
      <c r="V1606"/>
    </row>
    <row r="1607" spans="1:22" x14ac:dyDescent="0.2">
      <c r="A1607" s="14" t="s">
        <v>71</v>
      </c>
      <c r="B1607" s="14" t="s">
        <v>70</v>
      </c>
      <c r="C1607" s="14" t="s">
        <v>153</v>
      </c>
      <c r="D1607" s="14" t="s">
        <v>3</v>
      </c>
      <c r="E1607" s="14" t="s">
        <v>168</v>
      </c>
      <c r="F1607" s="43">
        <v>501.72866117954254</v>
      </c>
      <c r="V1607"/>
    </row>
    <row r="1608" spans="1:22" x14ac:dyDescent="0.2">
      <c r="A1608" s="14" t="s">
        <v>71</v>
      </c>
      <c r="B1608" s="14" t="s">
        <v>70</v>
      </c>
      <c r="C1608" s="14" t="s">
        <v>49</v>
      </c>
      <c r="D1608" s="14" t="s">
        <v>3</v>
      </c>
      <c r="E1608" s="14" t="s">
        <v>168</v>
      </c>
      <c r="F1608" s="43">
        <v>41.316184997558594</v>
      </c>
      <c r="V1608"/>
    </row>
    <row r="1609" spans="1:22" x14ac:dyDescent="0.2">
      <c r="A1609" s="14" t="s">
        <v>71</v>
      </c>
      <c r="B1609" s="14" t="s">
        <v>70</v>
      </c>
      <c r="C1609" s="14" t="s">
        <v>141</v>
      </c>
      <c r="D1609" s="14" t="s">
        <v>3</v>
      </c>
      <c r="E1609" s="14" t="s">
        <v>168</v>
      </c>
      <c r="F1609" s="43">
        <v>3.9641961455345154E-2</v>
      </c>
      <c r="V1609"/>
    </row>
    <row r="1610" spans="1:22" x14ac:dyDescent="0.2">
      <c r="A1610" s="14" t="s">
        <v>72</v>
      </c>
      <c r="B1610" s="14" t="s">
        <v>70</v>
      </c>
      <c r="C1610" s="14" t="s">
        <v>153</v>
      </c>
      <c r="D1610" s="14" t="s">
        <v>3</v>
      </c>
      <c r="E1610" s="14" t="s">
        <v>168</v>
      </c>
      <c r="F1610" s="43">
        <v>1001.6475648880005</v>
      </c>
      <c r="V1610"/>
    </row>
    <row r="1611" spans="1:22" x14ac:dyDescent="0.2">
      <c r="A1611" s="14" t="s">
        <v>72</v>
      </c>
      <c r="B1611" s="14" t="s">
        <v>70</v>
      </c>
      <c r="C1611" s="14" t="s">
        <v>49</v>
      </c>
      <c r="D1611" s="14" t="s">
        <v>3</v>
      </c>
      <c r="E1611" s="14" t="s">
        <v>168</v>
      </c>
      <c r="F1611" s="43">
        <v>82.48333740234375</v>
      </c>
      <c r="V1611"/>
    </row>
    <row r="1612" spans="1:22" x14ac:dyDescent="0.2">
      <c r="A1612" s="14" t="s">
        <v>72</v>
      </c>
      <c r="B1612" s="14" t="s">
        <v>70</v>
      </c>
      <c r="C1612" s="14" t="s">
        <v>141</v>
      </c>
      <c r="D1612" s="14" t="s">
        <v>3</v>
      </c>
      <c r="E1612" s="14" t="s">
        <v>168</v>
      </c>
      <c r="F1612" s="43">
        <v>7.9140931367874146E-2</v>
      </c>
      <c r="V1612"/>
    </row>
    <row r="1613" spans="1:22" x14ac:dyDescent="0.2">
      <c r="A1613" s="14" t="s">
        <v>70</v>
      </c>
      <c r="B1613" s="14" t="s">
        <v>152</v>
      </c>
      <c r="C1613" s="14" t="s">
        <v>153</v>
      </c>
      <c r="D1613" s="14" t="s">
        <v>3</v>
      </c>
      <c r="E1613" s="14" t="s">
        <v>168</v>
      </c>
      <c r="F1613" s="43">
        <v>380.04933595657349</v>
      </c>
      <c r="V1613"/>
    </row>
    <row r="1614" spans="1:22" x14ac:dyDescent="0.2">
      <c r="A1614" s="14" t="s">
        <v>70</v>
      </c>
      <c r="B1614" s="14" t="s">
        <v>152</v>
      </c>
      <c r="C1614" s="14" t="s">
        <v>49</v>
      </c>
      <c r="D1614" s="14" t="s">
        <v>3</v>
      </c>
      <c r="E1614" s="14" t="s">
        <v>168</v>
      </c>
      <c r="F1614" s="43">
        <v>31.296176910400391</v>
      </c>
      <c r="V1614"/>
    </row>
    <row r="1615" spans="1:22" x14ac:dyDescent="0.2">
      <c r="A1615" s="14" t="s">
        <v>70</v>
      </c>
      <c r="B1615" s="14" t="s">
        <v>152</v>
      </c>
      <c r="C1615" s="14" t="s">
        <v>141</v>
      </c>
      <c r="D1615" s="14" t="s">
        <v>3</v>
      </c>
      <c r="E1615" s="14" t="s">
        <v>168</v>
      </c>
      <c r="F1615" s="43">
        <v>3.0027985572814941E-2</v>
      </c>
      <c r="V1615"/>
    </row>
    <row r="1616" spans="1:22" x14ac:dyDescent="0.2">
      <c r="A1616" s="14" t="s">
        <v>71</v>
      </c>
      <c r="B1616" s="14" t="s">
        <v>152</v>
      </c>
      <c r="C1616" s="14" t="s">
        <v>153</v>
      </c>
      <c r="D1616" s="14" t="s">
        <v>3</v>
      </c>
      <c r="E1616" s="14" t="s">
        <v>168</v>
      </c>
      <c r="F1616" s="43">
        <v>385.53822362422943</v>
      </c>
      <c r="V1616"/>
    </row>
    <row r="1617" spans="1:22" x14ac:dyDescent="0.2">
      <c r="A1617" s="14" t="s">
        <v>71</v>
      </c>
      <c r="B1617" s="14" t="s">
        <v>152</v>
      </c>
      <c r="C1617" s="14" t="s">
        <v>49</v>
      </c>
      <c r="D1617" s="14" t="s">
        <v>3</v>
      </c>
      <c r="E1617" s="14" t="s">
        <v>168</v>
      </c>
      <c r="F1617" s="43">
        <v>31.748172760009766</v>
      </c>
      <c r="V1617"/>
    </row>
    <row r="1618" spans="1:22" x14ac:dyDescent="0.2">
      <c r="A1618" s="14" t="s">
        <v>71</v>
      </c>
      <c r="B1618" s="14" t="s">
        <v>152</v>
      </c>
      <c r="C1618" s="14" t="s">
        <v>141</v>
      </c>
      <c r="D1618" s="14" t="s">
        <v>3</v>
      </c>
      <c r="E1618" s="14" t="s">
        <v>168</v>
      </c>
      <c r="F1618" s="43">
        <v>3.0461665242910385E-2</v>
      </c>
      <c r="V1618"/>
    </row>
    <row r="1619" spans="1:22" x14ac:dyDescent="0.2">
      <c r="A1619" s="14" t="s">
        <v>72</v>
      </c>
      <c r="B1619" s="14" t="s">
        <v>152</v>
      </c>
      <c r="C1619" s="14" t="s">
        <v>153</v>
      </c>
      <c r="D1619" s="14" t="s">
        <v>3</v>
      </c>
      <c r="E1619" s="14" t="s">
        <v>168</v>
      </c>
      <c r="F1619" s="43">
        <v>885.45712876319885</v>
      </c>
      <c r="V1619"/>
    </row>
    <row r="1620" spans="1:22" x14ac:dyDescent="0.2">
      <c r="A1620" s="14" t="s">
        <v>72</v>
      </c>
      <c r="B1620" s="14" t="s">
        <v>152</v>
      </c>
      <c r="C1620" s="14" t="s">
        <v>49</v>
      </c>
      <c r="D1620" s="14" t="s">
        <v>3</v>
      </c>
      <c r="E1620" s="14" t="s">
        <v>168</v>
      </c>
      <c r="F1620" s="43">
        <v>72.915328979492188</v>
      </c>
      <c r="V1620"/>
    </row>
    <row r="1621" spans="1:22" x14ac:dyDescent="0.2">
      <c r="A1621" s="14" t="s">
        <v>72</v>
      </c>
      <c r="B1621" s="14" t="s">
        <v>152</v>
      </c>
      <c r="C1621" s="14" t="s">
        <v>141</v>
      </c>
      <c r="D1621" s="14" t="s">
        <v>3</v>
      </c>
      <c r="E1621" s="14" t="s">
        <v>168</v>
      </c>
      <c r="F1621" s="43">
        <v>6.9960638880729675E-2</v>
      </c>
      <c r="V1621"/>
    </row>
    <row r="1622" spans="1:22" x14ac:dyDescent="0.2">
      <c r="A1622" s="14" t="s">
        <v>70</v>
      </c>
      <c r="B1622" s="14" t="s">
        <v>70</v>
      </c>
      <c r="C1622" s="14" t="s">
        <v>153</v>
      </c>
      <c r="D1622" t="s">
        <v>10</v>
      </c>
      <c r="E1622" s="14" t="s">
        <v>85</v>
      </c>
      <c r="F1622" s="43">
        <v>215.96400284767151</v>
      </c>
      <c r="V1622"/>
    </row>
    <row r="1623" spans="1:22" x14ac:dyDescent="0.2">
      <c r="A1623" s="14" t="s">
        <v>70</v>
      </c>
      <c r="B1623" s="14" t="s">
        <v>70</v>
      </c>
      <c r="C1623" s="14" t="s">
        <v>49</v>
      </c>
      <c r="D1623" t="s">
        <v>10</v>
      </c>
      <c r="E1623" s="14" t="s">
        <v>85</v>
      </c>
      <c r="F1623" s="43">
        <v>80.747268676757812</v>
      </c>
      <c r="V1623"/>
    </row>
    <row r="1624" spans="1:22" x14ac:dyDescent="0.2">
      <c r="A1624" s="14" t="s">
        <v>70</v>
      </c>
      <c r="B1624" s="14" t="s">
        <v>70</v>
      </c>
      <c r="C1624" s="14" t="s">
        <v>141</v>
      </c>
      <c r="D1624" t="s">
        <v>10</v>
      </c>
      <c r="E1624" s="14" t="s">
        <v>85</v>
      </c>
      <c r="F1624" s="43">
        <v>7.4437282979488373E-2</v>
      </c>
      <c r="V1624"/>
    </row>
    <row r="1625" spans="1:22" x14ac:dyDescent="0.2">
      <c r="A1625" s="14" t="s">
        <v>71</v>
      </c>
      <c r="B1625" s="14" t="s">
        <v>70</v>
      </c>
      <c r="C1625" s="14" t="s">
        <v>153</v>
      </c>
      <c r="D1625" t="s">
        <v>10</v>
      </c>
      <c r="E1625" s="14" t="s">
        <v>85</v>
      </c>
      <c r="F1625" s="43">
        <v>181.93266677856445</v>
      </c>
      <c r="V1625"/>
    </row>
    <row r="1626" spans="1:22" x14ac:dyDescent="0.2">
      <c r="A1626" s="14" t="s">
        <v>71</v>
      </c>
      <c r="B1626" s="14" t="s">
        <v>70</v>
      </c>
      <c r="C1626" s="14" t="s">
        <v>49</v>
      </c>
      <c r="D1626" t="s">
        <v>10</v>
      </c>
      <c r="E1626" s="14" t="s">
        <v>85</v>
      </c>
      <c r="F1626" s="43">
        <v>68.023216247558594</v>
      </c>
      <c r="V1626"/>
    </row>
    <row r="1627" spans="1:22" x14ac:dyDescent="0.2">
      <c r="A1627" s="14" t="s">
        <v>71</v>
      </c>
      <c r="B1627" s="14" t="s">
        <v>70</v>
      </c>
      <c r="C1627" s="14" t="s">
        <v>141</v>
      </c>
      <c r="D1627" t="s">
        <v>10</v>
      </c>
      <c r="E1627" s="14" t="s">
        <v>85</v>
      </c>
      <c r="F1627" s="43">
        <v>6.2707550823688507E-2</v>
      </c>
      <c r="V1627"/>
    </row>
    <row r="1628" spans="1:22" x14ac:dyDescent="0.2">
      <c r="A1628" s="14" t="s">
        <v>72</v>
      </c>
      <c r="B1628" s="14" t="s">
        <v>70</v>
      </c>
      <c r="C1628" s="14" t="s">
        <v>153</v>
      </c>
      <c r="D1628" t="s">
        <v>10</v>
      </c>
      <c r="E1628" s="14" t="s">
        <v>85</v>
      </c>
      <c r="F1628" s="43">
        <v>246.89999008178711</v>
      </c>
      <c r="V1628"/>
    </row>
    <row r="1629" spans="1:22" x14ac:dyDescent="0.2">
      <c r="A1629" s="14" t="s">
        <v>72</v>
      </c>
      <c r="B1629" s="14" t="s">
        <v>70</v>
      </c>
      <c r="C1629" s="14" t="s">
        <v>49</v>
      </c>
      <c r="D1629" t="s">
        <v>10</v>
      </c>
      <c r="E1629" s="14" t="s">
        <v>85</v>
      </c>
      <c r="F1629" s="43">
        <v>92.313995361328125</v>
      </c>
      <c r="V1629"/>
    </row>
    <row r="1630" spans="1:22" x14ac:dyDescent="0.2">
      <c r="A1630" s="14" t="s">
        <v>72</v>
      </c>
      <c r="B1630" s="14" t="s">
        <v>70</v>
      </c>
      <c r="C1630" s="14" t="s">
        <v>141</v>
      </c>
      <c r="D1630" t="s">
        <v>10</v>
      </c>
      <c r="E1630" s="14" t="s">
        <v>85</v>
      </c>
      <c r="F1630" s="43">
        <v>8.5100129246711731E-2</v>
      </c>
      <c r="V1630"/>
    </row>
    <row r="1631" spans="1:22" x14ac:dyDescent="0.2">
      <c r="A1631" s="14" t="s">
        <v>70</v>
      </c>
      <c r="B1631" s="14" t="s">
        <v>152</v>
      </c>
      <c r="C1631" s="14" t="s">
        <v>153</v>
      </c>
      <c r="D1631" t="s">
        <v>10</v>
      </c>
      <c r="E1631" s="14" t="s">
        <v>85</v>
      </c>
      <c r="F1631" s="43">
        <v>215.96400284767151</v>
      </c>
      <c r="V1631"/>
    </row>
    <row r="1632" spans="1:22" x14ac:dyDescent="0.2">
      <c r="A1632" s="14" t="s">
        <v>70</v>
      </c>
      <c r="B1632" s="14" t="s">
        <v>152</v>
      </c>
      <c r="C1632" s="14" t="s">
        <v>49</v>
      </c>
      <c r="D1632" t="s">
        <v>10</v>
      </c>
      <c r="E1632" s="14" t="s">
        <v>85</v>
      </c>
      <c r="F1632" s="43">
        <v>80.747268676757812</v>
      </c>
      <c r="V1632"/>
    </row>
    <row r="1633" spans="1:22" x14ac:dyDescent="0.2">
      <c r="A1633" s="14" t="s">
        <v>70</v>
      </c>
      <c r="B1633" s="14" t="s">
        <v>152</v>
      </c>
      <c r="C1633" s="14" t="s">
        <v>141</v>
      </c>
      <c r="D1633" t="s">
        <v>10</v>
      </c>
      <c r="E1633" s="14" t="s">
        <v>85</v>
      </c>
      <c r="F1633" s="43">
        <v>7.4437282979488373E-2</v>
      </c>
      <c r="V1633"/>
    </row>
    <row r="1634" spans="1:22" x14ac:dyDescent="0.2">
      <c r="A1634" s="14" t="s">
        <v>71</v>
      </c>
      <c r="B1634" s="14" t="s">
        <v>152</v>
      </c>
      <c r="C1634" s="14" t="s">
        <v>153</v>
      </c>
      <c r="D1634" t="s">
        <v>10</v>
      </c>
      <c r="E1634" s="14" t="s">
        <v>85</v>
      </c>
      <c r="F1634" s="43">
        <v>181.93266677856445</v>
      </c>
      <c r="V1634"/>
    </row>
    <row r="1635" spans="1:22" x14ac:dyDescent="0.2">
      <c r="A1635" s="14" t="s">
        <v>71</v>
      </c>
      <c r="B1635" s="14" t="s">
        <v>152</v>
      </c>
      <c r="C1635" s="14" t="s">
        <v>49</v>
      </c>
      <c r="D1635" t="s">
        <v>10</v>
      </c>
      <c r="E1635" s="14" t="s">
        <v>85</v>
      </c>
      <c r="F1635" s="43">
        <v>68.023216247558594</v>
      </c>
      <c r="V1635"/>
    </row>
    <row r="1636" spans="1:22" x14ac:dyDescent="0.2">
      <c r="A1636" s="14" t="s">
        <v>71</v>
      </c>
      <c r="B1636" s="14" t="s">
        <v>152</v>
      </c>
      <c r="C1636" s="14" t="s">
        <v>141</v>
      </c>
      <c r="D1636" t="s">
        <v>10</v>
      </c>
      <c r="E1636" s="14" t="s">
        <v>85</v>
      </c>
      <c r="F1636" s="43">
        <v>6.2707550823688507E-2</v>
      </c>
      <c r="V1636"/>
    </row>
    <row r="1637" spans="1:22" x14ac:dyDescent="0.2">
      <c r="A1637" s="14" t="s">
        <v>72</v>
      </c>
      <c r="B1637" s="14" t="s">
        <v>152</v>
      </c>
      <c r="C1637" s="14" t="s">
        <v>153</v>
      </c>
      <c r="D1637" t="s">
        <v>10</v>
      </c>
      <c r="E1637" s="14" t="s">
        <v>85</v>
      </c>
      <c r="F1637" s="43">
        <v>246.89999008178711</v>
      </c>
      <c r="V1637"/>
    </row>
    <row r="1638" spans="1:22" x14ac:dyDescent="0.2">
      <c r="A1638" s="14" t="s">
        <v>72</v>
      </c>
      <c r="B1638" s="14" t="s">
        <v>152</v>
      </c>
      <c r="C1638" s="14" t="s">
        <v>49</v>
      </c>
      <c r="D1638" t="s">
        <v>10</v>
      </c>
      <c r="E1638" s="14" t="s">
        <v>85</v>
      </c>
      <c r="F1638" s="43">
        <v>92.313995361328125</v>
      </c>
      <c r="V1638"/>
    </row>
    <row r="1639" spans="1:22" x14ac:dyDescent="0.2">
      <c r="A1639" s="14" t="s">
        <v>72</v>
      </c>
      <c r="B1639" s="14" t="s">
        <v>152</v>
      </c>
      <c r="C1639" s="14" t="s">
        <v>141</v>
      </c>
      <c r="D1639" t="s">
        <v>10</v>
      </c>
      <c r="E1639" s="14" t="s">
        <v>85</v>
      </c>
      <c r="F1639" s="43">
        <v>8.5100129246711731E-2</v>
      </c>
      <c r="V1639"/>
    </row>
    <row r="1640" spans="1:22" x14ac:dyDescent="0.2">
      <c r="A1640" s="14" t="s">
        <v>70</v>
      </c>
      <c r="B1640" s="14" t="s">
        <v>70</v>
      </c>
      <c r="C1640" s="14" t="s">
        <v>153</v>
      </c>
      <c r="D1640" t="s">
        <v>10</v>
      </c>
      <c r="E1640" s="14" t="s">
        <v>156</v>
      </c>
      <c r="F1640" s="43">
        <v>134.89599990844727</v>
      </c>
      <c r="V1640"/>
    </row>
    <row r="1641" spans="1:22" x14ac:dyDescent="0.2">
      <c r="A1641" s="14" t="s">
        <v>70</v>
      </c>
      <c r="B1641" s="14" t="s">
        <v>70</v>
      </c>
      <c r="C1641" s="14" t="s">
        <v>49</v>
      </c>
      <c r="D1641" t="s">
        <v>10</v>
      </c>
      <c r="E1641" s="14" t="s">
        <v>156</v>
      </c>
      <c r="F1641" s="43">
        <v>50.436569213867188</v>
      </c>
      <c r="V1641"/>
    </row>
    <row r="1642" spans="1:22" x14ac:dyDescent="0.2">
      <c r="A1642" s="14" t="s">
        <v>70</v>
      </c>
      <c r="B1642" s="14" t="s">
        <v>70</v>
      </c>
      <c r="C1642" s="14" t="s">
        <v>141</v>
      </c>
      <c r="D1642" t="s">
        <v>10</v>
      </c>
      <c r="E1642" s="14" t="s">
        <v>156</v>
      </c>
      <c r="F1642" s="43">
        <v>4.6495210379362106E-2</v>
      </c>
      <c r="V1642"/>
    </row>
    <row r="1643" spans="1:22" x14ac:dyDescent="0.2">
      <c r="A1643" s="14" t="s">
        <v>71</v>
      </c>
      <c r="B1643" s="14" t="s">
        <v>70</v>
      </c>
      <c r="C1643" s="14" t="s">
        <v>153</v>
      </c>
      <c r="D1643" t="s">
        <v>10</v>
      </c>
      <c r="E1643" s="14" t="s">
        <v>156</v>
      </c>
      <c r="F1643" s="43">
        <v>123.19409251213074</v>
      </c>
      <c r="V1643"/>
    </row>
    <row r="1644" spans="1:22" x14ac:dyDescent="0.2">
      <c r="A1644" s="14" t="s">
        <v>71</v>
      </c>
      <c r="B1644" s="14" t="s">
        <v>70</v>
      </c>
      <c r="C1644" s="14" t="s">
        <v>49</v>
      </c>
      <c r="D1644" t="s">
        <v>10</v>
      </c>
      <c r="E1644" s="14" t="s">
        <v>156</v>
      </c>
      <c r="F1644" s="43">
        <v>46.061317443847656</v>
      </c>
      <c r="V1644"/>
    </row>
    <row r="1645" spans="1:22" x14ac:dyDescent="0.2">
      <c r="A1645" s="14" t="s">
        <v>71</v>
      </c>
      <c r="B1645" s="14" t="s">
        <v>70</v>
      </c>
      <c r="C1645" s="14" t="s">
        <v>141</v>
      </c>
      <c r="D1645" t="s">
        <v>10</v>
      </c>
      <c r="E1645" s="14" t="s">
        <v>156</v>
      </c>
      <c r="F1645" s="43">
        <v>4.2461860924959183E-2</v>
      </c>
      <c r="V1645"/>
    </row>
    <row r="1646" spans="1:22" x14ac:dyDescent="0.2">
      <c r="A1646" s="14" t="s">
        <v>72</v>
      </c>
      <c r="B1646" s="14" t="s">
        <v>70</v>
      </c>
      <c r="C1646" s="14" t="s">
        <v>153</v>
      </c>
      <c r="D1646" t="s">
        <v>10</v>
      </c>
      <c r="E1646" s="14" t="s">
        <v>156</v>
      </c>
      <c r="F1646" s="43">
        <v>172.69799995422363</v>
      </c>
      <c r="V1646"/>
    </row>
    <row r="1647" spans="1:22" x14ac:dyDescent="0.2">
      <c r="A1647" s="14" t="s">
        <v>72</v>
      </c>
      <c r="B1647" s="14" t="s">
        <v>70</v>
      </c>
      <c r="C1647" s="14" t="s">
        <v>49</v>
      </c>
      <c r="D1647" t="s">
        <v>10</v>
      </c>
      <c r="E1647" s="14" t="s">
        <v>156</v>
      </c>
      <c r="F1647" s="43">
        <v>64.570442199707031</v>
      </c>
      <c r="V1647"/>
    </row>
    <row r="1648" spans="1:22" x14ac:dyDescent="0.2">
      <c r="A1648" s="14" t="s">
        <v>72</v>
      </c>
      <c r="B1648" s="14" t="s">
        <v>70</v>
      </c>
      <c r="C1648" s="14" t="s">
        <v>141</v>
      </c>
      <c r="D1648" t="s">
        <v>10</v>
      </c>
      <c r="E1648" s="14" t="s">
        <v>156</v>
      </c>
      <c r="F1648" s="43">
        <v>5.9524595737457275E-2</v>
      </c>
      <c r="V1648"/>
    </row>
    <row r="1649" spans="1:22" x14ac:dyDescent="0.2">
      <c r="A1649" s="14" t="s">
        <v>70</v>
      </c>
      <c r="B1649" s="14" t="s">
        <v>152</v>
      </c>
      <c r="C1649" s="14" t="s">
        <v>153</v>
      </c>
      <c r="D1649" t="s">
        <v>10</v>
      </c>
      <c r="E1649" s="14" t="s">
        <v>156</v>
      </c>
      <c r="F1649" s="43">
        <v>134.89599990844727</v>
      </c>
      <c r="V1649"/>
    </row>
    <row r="1650" spans="1:22" x14ac:dyDescent="0.2">
      <c r="A1650" s="14" t="s">
        <v>70</v>
      </c>
      <c r="B1650" s="14" t="s">
        <v>152</v>
      </c>
      <c r="C1650" s="14" t="s">
        <v>49</v>
      </c>
      <c r="D1650" t="s">
        <v>10</v>
      </c>
      <c r="E1650" s="14" t="s">
        <v>156</v>
      </c>
      <c r="F1650" s="43">
        <v>50.436569213867188</v>
      </c>
      <c r="V1650"/>
    </row>
    <row r="1651" spans="1:22" x14ac:dyDescent="0.2">
      <c r="A1651" s="14" t="s">
        <v>70</v>
      </c>
      <c r="B1651" s="14" t="s">
        <v>152</v>
      </c>
      <c r="C1651" s="14" t="s">
        <v>141</v>
      </c>
      <c r="D1651" t="s">
        <v>10</v>
      </c>
      <c r="E1651" s="14" t="s">
        <v>156</v>
      </c>
      <c r="F1651" s="43">
        <v>4.6495210379362106E-2</v>
      </c>
      <c r="V1651"/>
    </row>
    <row r="1652" spans="1:22" x14ac:dyDescent="0.2">
      <c r="A1652" s="14" t="s">
        <v>71</v>
      </c>
      <c r="B1652" s="14" t="s">
        <v>152</v>
      </c>
      <c r="C1652" s="14" t="s">
        <v>153</v>
      </c>
      <c r="D1652" t="s">
        <v>10</v>
      </c>
      <c r="E1652" s="14" t="s">
        <v>156</v>
      </c>
      <c r="F1652" s="43">
        <v>123.19409251213074</v>
      </c>
      <c r="V1652"/>
    </row>
    <row r="1653" spans="1:22" x14ac:dyDescent="0.2">
      <c r="A1653" s="14" t="s">
        <v>71</v>
      </c>
      <c r="B1653" s="14" t="s">
        <v>152</v>
      </c>
      <c r="C1653" s="14" t="s">
        <v>49</v>
      </c>
      <c r="D1653" t="s">
        <v>10</v>
      </c>
      <c r="E1653" s="14" t="s">
        <v>156</v>
      </c>
      <c r="F1653" s="43">
        <v>46.061317443847656</v>
      </c>
      <c r="V1653"/>
    </row>
    <row r="1654" spans="1:22" x14ac:dyDescent="0.2">
      <c r="A1654" s="14" t="s">
        <v>71</v>
      </c>
      <c r="B1654" s="14" t="s">
        <v>152</v>
      </c>
      <c r="C1654" s="14" t="s">
        <v>141</v>
      </c>
      <c r="D1654" t="s">
        <v>10</v>
      </c>
      <c r="E1654" s="14" t="s">
        <v>156</v>
      </c>
      <c r="F1654" s="43">
        <v>4.2461860924959183E-2</v>
      </c>
      <c r="V1654"/>
    </row>
    <row r="1655" spans="1:22" x14ac:dyDescent="0.2">
      <c r="A1655" s="14" t="s">
        <v>72</v>
      </c>
      <c r="B1655" s="14" t="s">
        <v>152</v>
      </c>
      <c r="C1655" s="14" t="s">
        <v>153</v>
      </c>
      <c r="D1655" t="s">
        <v>10</v>
      </c>
      <c r="E1655" s="14" t="s">
        <v>156</v>
      </c>
      <c r="F1655" s="43">
        <v>172.69799995422363</v>
      </c>
      <c r="V1655"/>
    </row>
    <row r="1656" spans="1:22" x14ac:dyDescent="0.2">
      <c r="A1656" s="14" t="s">
        <v>72</v>
      </c>
      <c r="B1656" s="14" t="s">
        <v>152</v>
      </c>
      <c r="C1656" s="14" t="s">
        <v>49</v>
      </c>
      <c r="D1656" t="s">
        <v>10</v>
      </c>
      <c r="E1656" s="14" t="s">
        <v>156</v>
      </c>
      <c r="F1656" s="43">
        <v>64.570442199707031</v>
      </c>
      <c r="V1656"/>
    </row>
    <row r="1657" spans="1:22" x14ac:dyDescent="0.2">
      <c r="A1657" s="14" t="s">
        <v>72</v>
      </c>
      <c r="B1657" s="14" t="s">
        <v>152</v>
      </c>
      <c r="C1657" s="14" t="s">
        <v>141</v>
      </c>
      <c r="D1657" t="s">
        <v>10</v>
      </c>
      <c r="E1657" s="14" t="s">
        <v>156</v>
      </c>
      <c r="F1657" s="43">
        <v>5.9524595737457275E-2</v>
      </c>
      <c r="V1657"/>
    </row>
    <row r="1658" spans="1:22" x14ac:dyDescent="0.2">
      <c r="A1658" s="14" t="s">
        <v>70</v>
      </c>
      <c r="B1658" s="14" t="s">
        <v>70</v>
      </c>
      <c r="C1658" s="14" t="s">
        <v>153</v>
      </c>
      <c r="D1658" t="s">
        <v>10</v>
      </c>
      <c r="E1658" s="14" t="s">
        <v>80</v>
      </c>
      <c r="F1658" s="43">
        <v>350.86000156402588</v>
      </c>
      <c r="V1658"/>
    </row>
    <row r="1659" spans="1:22" x14ac:dyDescent="0.2">
      <c r="A1659" s="14" t="s">
        <v>70</v>
      </c>
      <c r="B1659" s="14" t="s">
        <v>70</v>
      </c>
      <c r="C1659" s="14" t="s">
        <v>49</v>
      </c>
      <c r="D1659" t="s">
        <v>10</v>
      </c>
      <c r="E1659" s="14" t="s">
        <v>80</v>
      </c>
      <c r="F1659" s="43">
        <v>131.183837890625</v>
      </c>
      <c r="V1659"/>
    </row>
    <row r="1660" spans="1:22" x14ac:dyDescent="0.2">
      <c r="A1660" s="14" t="s">
        <v>70</v>
      </c>
      <c r="B1660" s="14" t="s">
        <v>70</v>
      </c>
      <c r="C1660" s="14" t="s">
        <v>141</v>
      </c>
      <c r="D1660" t="s">
        <v>10</v>
      </c>
      <c r="E1660" s="14" t="s">
        <v>80</v>
      </c>
      <c r="F1660" s="43">
        <v>0.12093249708414078</v>
      </c>
      <c r="V1660"/>
    </row>
    <row r="1661" spans="1:22" x14ac:dyDescent="0.2">
      <c r="A1661" s="14" t="s">
        <v>71</v>
      </c>
      <c r="B1661" s="14" t="s">
        <v>70</v>
      </c>
      <c r="C1661" s="14" t="s">
        <v>153</v>
      </c>
      <c r="D1661" t="s">
        <v>10</v>
      </c>
      <c r="E1661" s="14" t="s">
        <v>80</v>
      </c>
      <c r="F1661" s="43">
        <v>305.12675666809082</v>
      </c>
      <c r="V1661"/>
    </row>
    <row r="1662" spans="1:22" x14ac:dyDescent="0.2">
      <c r="A1662" s="14" t="s">
        <v>71</v>
      </c>
      <c r="B1662" s="14" t="s">
        <v>70</v>
      </c>
      <c r="C1662" s="14" t="s">
        <v>49</v>
      </c>
      <c r="D1662" t="s">
        <v>10</v>
      </c>
      <c r="E1662" s="14" t="s">
        <v>80</v>
      </c>
      <c r="F1662" s="43">
        <v>114.08453369140625</v>
      </c>
      <c r="V1662"/>
    </row>
    <row r="1663" spans="1:22" x14ac:dyDescent="0.2">
      <c r="A1663" s="14" t="s">
        <v>71</v>
      </c>
      <c r="B1663" s="14" t="s">
        <v>70</v>
      </c>
      <c r="C1663" s="14" t="s">
        <v>141</v>
      </c>
      <c r="D1663" t="s">
        <v>10</v>
      </c>
      <c r="E1663" s="14" t="s">
        <v>80</v>
      </c>
      <c r="F1663" s="43">
        <v>0.10516940802335739</v>
      </c>
      <c r="V1663"/>
    </row>
    <row r="1664" spans="1:22" x14ac:dyDescent="0.2">
      <c r="A1664" s="14" t="s">
        <v>72</v>
      </c>
      <c r="B1664" s="14" t="s">
        <v>70</v>
      </c>
      <c r="C1664" s="14" t="s">
        <v>153</v>
      </c>
      <c r="D1664" t="s">
        <v>10</v>
      </c>
      <c r="E1664" s="14" t="s">
        <v>80</v>
      </c>
      <c r="F1664" s="43">
        <v>419.59799003601074</v>
      </c>
      <c r="V1664"/>
    </row>
    <row r="1665" spans="1:22" x14ac:dyDescent="0.2">
      <c r="A1665" s="14" t="s">
        <v>72</v>
      </c>
      <c r="B1665" s="14" t="s">
        <v>70</v>
      </c>
      <c r="C1665" s="14" t="s">
        <v>49</v>
      </c>
      <c r="D1665" t="s">
        <v>10</v>
      </c>
      <c r="E1665" s="14" t="s">
        <v>80</v>
      </c>
      <c r="F1665" s="43">
        <v>156.88444519042969</v>
      </c>
      <c r="V1665"/>
    </row>
    <row r="1666" spans="1:22" x14ac:dyDescent="0.2">
      <c r="A1666" s="14" t="s">
        <v>72</v>
      </c>
      <c r="B1666" s="14" t="s">
        <v>70</v>
      </c>
      <c r="C1666" s="14" t="s">
        <v>141</v>
      </c>
      <c r="D1666" t="s">
        <v>10</v>
      </c>
      <c r="E1666" s="14" t="s">
        <v>80</v>
      </c>
      <c r="F1666" s="43">
        <v>0.14462472498416901</v>
      </c>
      <c r="V1666"/>
    </row>
    <row r="1667" spans="1:22" x14ac:dyDescent="0.2">
      <c r="A1667" s="14" t="s">
        <v>70</v>
      </c>
      <c r="B1667" s="14" t="s">
        <v>152</v>
      </c>
      <c r="C1667" s="14" t="s">
        <v>153</v>
      </c>
      <c r="D1667" t="s">
        <v>10</v>
      </c>
      <c r="E1667" s="14" t="s">
        <v>80</v>
      </c>
      <c r="F1667" s="43">
        <v>350.86000156402588</v>
      </c>
      <c r="V1667"/>
    </row>
    <row r="1668" spans="1:22" x14ac:dyDescent="0.2">
      <c r="A1668" s="14" t="s">
        <v>70</v>
      </c>
      <c r="B1668" s="14" t="s">
        <v>152</v>
      </c>
      <c r="C1668" s="14" t="s">
        <v>49</v>
      </c>
      <c r="D1668" t="s">
        <v>10</v>
      </c>
      <c r="E1668" s="14" t="s">
        <v>80</v>
      </c>
      <c r="F1668" s="43">
        <v>131.183837890625</v>
      </c>
      <c r="V1668"/>
    </row>
    <row r="1669" spans="1:22" x14ac:dyDescent="0.2">
      <c r="A1669" s="14" t="s">
        <v>70</v>
      </c>
      <c r="B1669" s="14" t="s">
        <v>152</v>
      </c>
      <c r="C1669" s="14" t="s">
        <v>141</v>
      </c>
      <c r="D1669" t="s">
        <v>10</v>
      </c>
      <c r="E1669" s="14" t="s">
        <v>80</v>
      </c>
      <c r="F1669" s="43">
        <v>0.12093249708414078</v>
      </c>
      <c r="V1669"/>
    </row>
    <row r="1670" spans="1:22" x14ac:dyDescent="0.2">
      <c r="A1670" s="14" t="s">
        <v>71</v>
      </c>
      <c r="B1670" s="14" t="s">
        <v>152</v>
      </c>
      <c r="C1670" s="14" t="s">
        <v>153</v>
      </c>
      <c r="D1670" t="s">
        <v>10</v>
      </c>
      <c r="E1670" s="14" t="s">
        <v>80</v>
      </c>
      <c r="F1670" s="43">
        <v>305.12675666809082</v>
      </c>
      <c r="V1670"/>
    </row>
    <row r="1671" spans="1:22" x14ac:dyDescent="0.2">
      <c r="A1671" s="14" t="s">
        <v>71</v>
      </c>
      <c r="B1671" s="14" t="s">
        <v>152</v>
      </c>
      <c r="C1671" s="14" t="s">
        <v>49</v>
      </c>
      <c r="D1671" t="s">
        <v>10</v>
      </c>
      <c r="E1671" s="14" t="s">
        <v>80</v>
      </c>
      <c r="F1671" s="43">
        <v>114.08453369140625</v>
      </c>
      <c r="V1671"/>
    </row>
    <row r="1672" spans="1:22" x14ac:dyDescent="0.2">
      <c r="A1672" s="14" t="s">
        <v>71</v>
      </c>
      <c r="B1672" s="14" t="s">
        <v>152</v>
      </c>
      <c r="C1672" s="14" t="s">
        <v>141</v>
      </c>
      <c r="D1672" t="s">
        <v>10</v>
      </c>
      <c r="E1672" s="14" t="s">
        <v>80</v>
      </c>
      <c r="F1672" s="43">
        <v>0.10516940802335739</v>
      </c>
      <c r="V1672"/>
    </row>
    <row r="1673" spans="1:22" x14ac:dyDescent="0.2">
      <c r="A1673" s="14" t="s">
        <v>72</v>
      </c>
      <c r="B1673" s="14" t="s">
        <v>152</v>
      </c>
      <c r="C1673" s="14" t="s">
        <v>153</v>
      </c>
      <c r="D1673" t="s">
        <v>10</v>
      </c>
      <c r="E1673" s="14" t="s">
        <v>80</v>
      </c>
      <c r="F1673" s="43">
        <v>419.59799003601074</v>
      </c>
      <c r="V1673"/>
    </row>
    <row r="1674" spans="1:22" x14ac:dyDescent="0.2">
      <c r="A1674" s="14" t="s">
        <v>72</v>
      </c>
      <c r="B1674" s="14" t="s">
        <v>152</v>
      </c>
      <c r="C1674" s="14" t="s">
        <v>49</v>
      </c>
      <c r="D1674" t="s">
        <v>10</v>
      </c>
      <c r="E1674" s="14" t="s">
        <v>80</v>
      </c>
      <c r="F1674" s="43">
        <v>156.88444519042969</v>
      </c>
      <c r="V1674"/>
    </row>
    <row r="1675" spans="1:22" x14ac:dyDescent="0.2">
      <c r="A1675" s="14" t="s">
        <v>72</v>
      </c>
      <c r="B1675" s="14" t="s">
        <v>152</v>
      </c>
      <c r="C1675" s="14" t="s">
        <v>141</v>
      </c>
      <c r="D1675" t="s">
        <v>10</v>
      </c>
      <c r="E1675" s="14" t="s">
        <v>80</v>
      </c>
      <c r="F1675" s="43">
        <v>0.14462472498416901</v>
      </c>
      <c r="V1675"/>
    </row>
    <row r="1676" spans="1:22" x14ac:dyDescent="0.2">
      <c r="A1676" s="14" t="s">
        <v>70</v>
      </c>
      <c r="B1676" s="14" t="s">
        <v>70</v>
      </c>
      <c r="C1676" s="14" t="s">
        <v>153</v>
      </c>
      <c r="D1676" t="s">
        <v>10</v>
      </c>
      <c r="E1676" s="14" t="s">
        <v>157</v>
      </c>
      <c r="F1676" s="43">
        <v>191.53147199999998</v>
      </c>
      <c r="V1676"/>
    </row>
    <row r="1677" spans="1:22" x14ac:dyDescent="0.2">
      <c r="A1677" s="14" t="s">
        <v>70</v>
      </c>
      <c r="B1677" s="14" t="s">
        <v>70</v>
      </c>
      <c r="C1677" s="14" t="s">
        <v>49</v>
      </c>
      <c r="D1677" t="s">
        <v>10</v>
      </c>
      <c r="E1677" s="14" t="s">
        <v>157</v>
      </c>
      <c r="F1677" s="43">
        <v>71.612136840820312</v>
      </c>
      <c r="V1677"/>
    </row>
    <row r="1678" spans="1:22" x14ac:dyDescent="0.2">
      <c r="A1678" s="14" t="s">
        <v>70</v>
      </c>
      <c r="B1678" s="14" t="s">
        <v>70</v>
      </c>
      <c r="C1678" s="14" t="s">
        <v>141</v>
      </c>
      <c r="D1678" t="s">
        <v>10</v>
      </c>
      <c r="E1678" s="14" t="s">
        <v>157</v>
      </c>
      <c r="F1678" s="43">
        <v>6.6016010940074921E-2</v>
      </c>
      <c r="V1678"/>
    </row>
    <row r="1679" spans="1:22" x14ac:dyDescent="0.2">
      <c r="A1679" s="14" t="s">
        <v>71</v>
      </c>
      <c r="B1679" s="14" t="s">
        <v>70</v>
      </c>
      <c r="C1679" s="14" t="s">
        <v>153</v>
      </c>
      <c r="D1679" t="s">
        <v>10</v>
      </c>
      <c r="E1679" s="14" t="s">
        <v>157</v>
      </c>
      <c r="F1679" s="43">
        <v>191.53147199999998</v>
      </c>
      <c r="V1679"/>
    </row>
    <row r="1680" spans="1:22" x14ac:dyDescent="0.2">
      <c r="A1680" s="14" t="s">
        <v>71</v>
      </c>
      <c r="B1680" s="14" t="s">
        <v>70</v>
      </c>
      <c r="C1680" s="14" t="s">
        <v>49</v>
      </c>
      <c r="D1680" t="s">
        <v>10</v>
      </c>
      <c r="E1680" s="14" t="s">
        <v>157</v>
      </c>
      <c r="F1680" s="43">
        <v>71.612136840820312</v>
      </c>
      <c r="V1680"/>
    </row>
    <row r="1681" spans="1:22" x14ac:dyDescent="0.2">
      <c r="A1681" s="14" t="s">
        <v>71</v>
      </c>
      <c r="B1681" s="14" t="s">
        <v>70</v>
      </c>
      <c r="C1681" s="14" t="s">
        <v>141</v>
      </c>
      <c r="D1681" t="s">
        <v>10</v>
      </c>
      <c r="E1681" s="14" t="s">
        <v>157</v>
      </c>
      <c r="F1681" s="43">
        <v>6.6016010940074921E-2</v>
      </c>
      <c r="V1681"/>
    </row>
    <row r="1682" spans="1:22" x14ac:dyDescent="0.2">
      <c r="A1682" s="14" t="s">
        <v>72</v>
      </c>
      <c r="B1682" s="14" t="s">
        <v>70</v>
      </c>
      <c r="C1682" s="14" t="s">
        <v>153</v>
      </c>
      <c r="D1682" t="s">
        <v>10</v>
      </c>
      <c r="E1682" s="14" t="s">
        <v>157</v>
      </c>
      <c r="F1682" s="43">
        <v>191.53147200000001</v>
      </c>
      <c r="V1682"/>
    </row>
    <row r="1683" spans="1:22" x14ac:dyDescent="0.2">
      <c r="A1683" s="14" t="s">
        <v>72</v>
      </c>
      <c r="B1683" s="14" t="s">
        <v>70</v>
      </c>
      <c r="C1683" s="14" t="s">
        <v>49</v>
      </c>
      <c r="D1683" t="s">
        <v>10</v>
      </c>
      <c r="E1683" s="14" t="s">
        <v>157</v>
      </c>
      <c r="F1683" s="43">
        <v>71.612136840820312</v>
      </c>
      <c r="V1683"/>
    </row>
    <row r="1684" spans="1:22" x14ac:dyDescent="0.2">
      <c r="A1684" s="14" t="s">
        <v>72</v>
      </c>
      <c r="B1684" s="14" t="s">
        <v>70</v>
      </c>
      <c r="C1684" s="14" t="s">
        <v>141</v>
      </c>
      <c r="D1684" t="s">
        <v>10</v>
      </c>
      <c r="E1684" s="14" t="s">
        <v>157</v>
      </c>
      <c r="F1684" s="43">
        <v>6.6016010940074921E-2</v>
      </c>
      <c r="V1684"/>
    </row>
    <row r="1685" spans="1:22" x14ac:dyDescent="0.2">
      <c r="A1685" s="14" t="s">
        <v>70</v>
      </c>
      <c r="B1685" s="14" t="s">
        <v>152</v>
      </c>
      <c r="C1685" s="14" t="s">
        <v>153</v>
      </c>
      <c r="D1685" t="s">
        <v>10</v>
      </c>
      <c r="E1685" s="14" t="s">
        <v>157</v>
      </c>
      <c r="F1685" s="43">
        <v>191.53147200000001</v>
      </c>
      <c r="V1685"/>
    </row>
    <row r="1686" spans="1:22" x14ac:dyDescent="0.2">
      <c r="A1686" s="14" t="s">
        <v>70</v>
      </c>
      <c r="B1686" s="14" t="s">
        <v>152</v>
      </c>
      <c r="C1686" s="14" t="s">
        <v>49</v>
      </c>
      <c r="D1686" t="s">
        <v>10</v>
      </c>
      <c r="E1686" s="14" t="s">
        <v>157</v>
      </c>
      <c r="F1686" s="43">
        <v>71.612136840820312</v>
      </c>
      <c r="V1686"/>
    </row>
    <row r="1687" spans="1:22" x14ac:dyDescent="0.2">
      <c r="A1687" s="14" t="s">
        <v>70</v>
      </c>
      <c r="B1687" s="14" t="s">
        <v>152</v>
      </c>
      <c r="C1687" s="14" t="s">
        <v>141</v>
      </c>
      <c r="D1687" t="s">
        <v>10</v>
      </c>
      <c r="E1687" s="14" t="s">
        <v>157</v>
      </c>
      <c r="F1687" s="43">
        <v>6.6016010940074921E-2</v>
      </c>
      <c r="V1687"/>
    </row>
    <row r="1688" spans="1:22" x14ac:dyDescent="0.2">
      <c r="A1688" s="14" t="s">
        <v>71</v>
      </c>
      <c r="B1688" s="14" t="s">
        <v>152</v>
      </c>
      <c r="C1688" s="14" t="s">
        <v>153</v>
      </c>
      <c r="D1688" t="s">
        <v>10</v>
      </c>
      <c r="E1688" s="14" t="s">
        <v>157</v>
      </c>
      <c r="F1688" s="43">
        <v>191.53147199999998</v>
      </c>
      <c r="V1688"/>
    </row>
    <row r="1689" spans="1:22" x14ac:dyDescent="0.2">
      <c r="A1689" s="14" t="s">
        <v>71</v>
      </c>
      <c r="B1689" s="14" t="s">
        <v>152</v>
      </c>
      <c r="C1689" s="14" t="s">
        <v>49</v>
      </c>
      <c r="D1689" t="s">
        <v>10</v>
      </c>
      <c r="E1689" s="14" t="s">
        <v>157</v>
      </c>
      <c r="F1689" s="43">
        <v>71.612136840820312</v>
      </c>
      <c r="V1689"/>
    </row>
    <row r="1690" spans="1:22" x14ac:dyDescent="0.2">
      <c r="A1690" s="14" t="s">
        <v>71</v>
      </c>
      <c r="B1690" s="14" t="s">
        <v>152</v>
      </c>
      <c r="C1690" s="14" t="s">
        <v>141</v>
      </c>
      <c r="D1690" t="s">
        <v>10</v>
      </c>
      <c r="E1690" s="14" t="s">
        <v>157</v>
      </c>
      <c r="F1690" s="43">
        <v>6.6016010940074921E-2</v>
      </c>
      <c r="V1690"/>
    </row>
    <row r="1691" spans="1:22" x14ac:dyDescent="0.2">
      <c r="A1691" s="14" t="s">
        <v>72</v>
      </c>
      <c r="B1691" s="14" t="s">
        <v>152</v>
      </c>
      <c r="C1691" s="14" t="s">
        <v>153</v>
      </c>
      <c r="D1691" t="s">
        <v>10</v>
      </c>
      <c r="E1691" s="14" t="s">
        <v>157</v>
      </c>
      <c r="F1691" s="43">
        <v>191.53147199999998</v>
      </c>
      <c r="V1691"/>
    </row>
    <row r="1692" spans="1:22" x14ac:dyDescent="0.2">
      <c r="A1692" s="14" t="s">
        <v>72</v>
      </c>
      <c r="B1692" s="14" t="s">
        <v>152</v>
      </c>
      <c r="C1692" s="14" t="s">
        <v>49</v>
      </c>
      <c r="D1692" t="s">
        <v>10</v>
      </c>
      <c r="E1692" s="14" t="s">
        <v>157</v>
      </c>
      <c r="F1692" s="43">
        <v>71.612136840820312</v>
      </c>
      <c r="V1692"/>
    </row>
    <row r="1693" spans="1:22" x14ac:dyDescent="0.2">
      <c r="A1693" s="14" t="s">
        <v>72</v>
      </c>
      <c r="B1693" s="14" t="s">
        <v>152</v>
      </c>
      <c r="C1693" s="14" t="s">
        <v>141</v>
      </c>
      <c r="D1693" t="s">
        <v>10</v>
      </c>
      <c r="E1693" s="14" t="s">
        <v>157</v>
      </c>
      <c r="F1693" s="43">
        <v>6.6016010940074921E-2</v>
      </c>
      <c r="V1693"/>
    </row>
    <row r="1694" spans="1:22" x14ac:dyDescent="0.2">
      <c r="A1694" s="14" t="s">
        <v>70</v>
      </c>
      <c r="B1694" s="14" t="s">
        <v>70</v>
      </c>
      <c r="C1694" s="14" t="s">
        <v>153</v>
      </c>
      <c r="D1694" t="s">
        <v>10</v>
      </c>
      <c r="E1694" s="14" t="s">
        <v>158</v>
      </c>
      <c r="F1694" s="44">
        <v>8.3896995000000008</v>
      </c>
      <c r="V1694"/>
    </row>
    <row r="1695" spans="1:22" x14ac:dyDescent="0.2">
      <c r="A1695" s="14" t="s">
        <v>70</v>
      </c>
      <c r="B1695" s="14" t="s">
        <v>70</v>
      </c>
      <c r="C1695" s="14" t="s">
        <v>49</v>
      </c>
      <c r="D1695" t="s">
        <v>10</v>
      </c>
      <c r="E1695" s="14" t="s">
        <v>158</v>
      </c>
      <c r="F1695" s="43">
        <v>3.1368436813354492</v>
      </c>
      <c r="V1695"/>
    </row>
    <row r="1696" spans="1:22" x14ac:dyDescent="0.2">
      <c r="A1696" s="14" t="s">
        <v>70</v>
      </c>
      <c r="B1696" s="14" t="s">
        <v>70</v>
      </c>
      <c r="C1696" s="14" t="s">
        <v>141</v>
      </c>
      <c r="D1696" t="s">
        <v>10</v>
      </c>
      <c r="E1696" s="14" t="s">
        <v>158</v>
      </c>
      <c r="F1696" s="43">
        <v>2.8917153831571341E-3</v>
      </c>
      <c r="V1696"/>
    </row>
    <row r="1697" spans="1:22" x14ac:dyDescent="0.2">
      <c r="A1697" s="14" t="s">
        <v>71</v>
      </c>
      <c r="B1697" s="14" t="s">
        <v>70</v>
      </c>
      <c r="C1697" s="14" t="s">
        <v>153</v>
      </c>
      <c r="D1697" t="s">
        <v>10</v>
      </c>
      <c r="E1697" s="14" t="s">
        <v>158</v>
      </c>
      <c r="F1697" s="44">
        <v>8.389699499999999</v>
      </c>
      <c r="V1697"/>
    </row>
    <row r="1698" spans="1:22" x14ac:dyDescent="0.2">
      <c r="A1698" s="14" t="s">
        <v>71</v>
      </c>
      <c r="B1698" s="14" t="s">
        <v>70</v>
      </c>
      <c r="C1698" s="14" t="s">
        <v>49</v>
      </c>
      <c r="D1698" t="s">
        <v>10</v>
      </c>
      <c r="E1698" s="14" t="s">
        <v>158</v>
      </c>
      <c r="F1698" s="43">
        <v>3.1368436813354492</v>
      </c>
      <c r="V1698"/>
    </row>
    <row r="1699" spans="1:22" x14ac:dyDescent="0.2">
      <c r="A1699" s="14" t="s">
        <v>71</v>
      </c>
      <c r="B1699" s="14" t="s">
        <v>70</v>
      </c>
      <c r="C1699" s="14" t="s">
        <v>141</v>
      </c>
      <c r="D1699" t="s">
        <v>10</v>
      </c>
      <c r="E1699" s="14" t="s">
        <v>158</v>
      </c>
      <c r="F1699" s="43">
        <v>2.8917153831571341E-3</v>
      </c>
      <c r="V1699"/>
    </row>
    <row r="1700" spans="1:22" x14ac:dyDescent="0.2">
      <c r="A1700" s="14" t="s">
        <v>72</v>
      </c>
      <c r="B1700" s="14" t="s">
        <v>70</v>
      </c>
      <c r="C1700" s="14" t="s">
        <v>153</v>
      </c>
      <c r="D1700" t="s">
        <v>10</v>
      </c>
      <c r="E1700" s="14" t="s">
        <v>158</v>
      </c>
      <c r="F1700" s="44">
        <v>8.3896995000000008</v>
      </c>
      <c r="V1700"/>
    </row>
    <row r="1701" spans="1:22" x14ac:dyDescent="0.2">
      <c r="A1701" s="14" t="s">
        <v>72</v>
      </c>
      <c r="B1701" s="14" t="s">
        <v>70</v>
      </c>
      <c r="C1701" s="14" t="s">
        <v>49</v>
      </c>
      <c r="D1701" t="s">
        <v>10</v>
      </c>
      <c r="E1701" s="14" t="s">
        <v>158</v>
      </c>
      <c r="F1701" s="43">
        <v>3.1368436813354492</v>
      </c>
      <c r="V1701"/>
    </row>
    <row r="1702" spans="1:22" x14ac:dyDescent="0.2">
      <c r="A1702" s="14" t="s">
        <v>72</v>
      </c>
      <c r="B1702" s="14" t="s">
        <v>70</v>
      </c>
      <c r="C1702" s="14" t="s">
        <v>141</v>
      </c>
      <c r="D1702" t="s">
        <v>10</v>
      </c>
      <c r="E1702" s="14" t="s">
        <v>158</v>
      </c>
      <c r="F1702" s="43">
        <v>2.8917153831571341E-3</v>
      </c>
      <c r="V1702"/>
    </row>
    <row r="1703" spans="1:22" x14ac:dyDescent="0.2">
      <c r="A1703" s="14" t="s">
        <v>70</v>
      </c>
      <c r="B1703" s="14" t="s">
        <v>152</v>
      </c>
      <c r="C1703" s="14" t="s">
        <v>153</v>
      </c>
      <c r="D1703" t="s">
        <v>10</v>
      </c>
      <c r="E1703" s="14" t="s">
        <v>158</v>
      </c>
      <c r="F1703" s="44">
        <v>33.558797999999996</v>
      </c>
      <c r="V1703"/>
    </row>
    <row r="1704" spans="1:22" x14ac:dyDescent="0.2">
      <c r="A1704" s="14" t="s">
        <v>70</v>
      </c>
      <c r="B1704" s="14" t="s">
        <v>152</v>
      </c>
      <c r="C1704" s="14" t="s">
        <v>49</v>
      </c>
      <c r="D1704" t="s">
        <v>10</v>
      </c>
      <c r="E1704" s="14" t="s">
        <v>158</v>
      </c>
      <c r="F1704" s="43">
        <v>12.547374725341797</v>
      </c>
      <c r="V1704"/>
    </row>
    <row r="1705" spans="1:22" x14ac:dyDescent="0.2">
      <c r="A1705" s="14" t="s">
        <v>70</v>
      </c>
      <c r="B1705" s="14" t="s">
        <v>152</v>
      </c>
      <c r="C1705" s="14" t="s">
        <v>141</v>
      </c>
      <c r="D1705" t="s">
        <v>10</v>
      </c>
      <c r="E1705" s="14" t="s">
        <v>158</v>
      </c>
      <c r="F1705" s="43">
        <v>1.1566861532628536E-2</v>
      </c>
      <c r="V1705"/>
    </row>
    <row r="1706" spans="1:22" x14ac:dyDescent="0.2">
      <c r="A1706" s="14" t="s">
        <v>71</v>
      </c>
      <c r="B1706" s="14" t="s">
        <v>152</v>
      </c>
      <c r="C1706" s="14" t="s">
        <v>153</v>
      </c>
      <c r="D1706" t="s">
        <v>10</v>
      </c>
      <c r="E1706" s="14" t="s">
        <v>158</v>
      </c>
      <c r="F1706" s="44">
        <v>33.558797999999996</v>
      </c>
      <c r="V1706"/>
    </row>
    <row r="1707" spans="1:22" x14ac:dyDescent="0.2">
      <c r="A1707" s="14" t="s">
        <v>71</v>
      </c>
      <c r="B1707" s="14" t="s">
        <v>152</v>
      </c>
      <c r="C1707" s="14" t="s">
        <v>49</v>
      </c>
      <c r="D1707" t="s">
        <v>10</v>
      </c>
      <c r="E1707" s="14" t="s">
        <v>158</v>
      </c>
      <c r="F1707" s="43">
        <v>12.547374725341797</v>
      </c>
      <c r="V1707"/>
    </row>
    <row r="1708" spans="1:22" x14ac:dyDescent="0.2">
      <c r="A1708" s="14" t="s">
        <v>71</v>
      </c>
      <c r="B1708" s="14" t="s">
        <v>152</v>
      </c>
      <c r="C1708" s="14" t="s">
        <v>141</v>
      </c>
      <c r="D1708" t="s">
        <v>10</v>
      </c>
      <c r="E1708" s="14" t="s">
        <v>158</v>
      </c>
      <c r="F1708" s="43">
        <v>1.1566861532628536E-2</v>
      </c>
      <c r="V1708"/>
    </row>
    <row r="1709" spans="1:22" x14ac:dyDescent="0.2">
      <c r="A1709" s="14" t="s">
        <v>72</v>
      </c>
      <c r="B1709" s="14" t="s">
        <v>152</v>
      </c>
      <c r="C1709" s="14" t="s">
        <v>153</v>
      </c>
      <c r="D1709" t="s">
        <v>10</v>
      </c>
      <c r="E1709" s="14" t="s">
        <v>158</v>
      </c>
      <c r="F1709" s="44">
        <v>33.558798000000003</v>
      </c>
      <c r="V1709"/>
    </row>
    <row r="1710" spans="1:22" x14ac:dyDescent="0.2">
      <c r="A1710" s="14" t="s">
        <v>72</v>
      </c>
      <c r="B1710" s="14" t="s">
        <v>152</v>
      </c>
      <c r="C1710" s="14" t="s">
        <v>49</v>
      </c>
      <c r="D1710" t="s">
        <v>10</v>
      </c>
      <c r="E1710" s="14" t="s">
        <v>158</v>
      </c>
      <c r="F1710" s="43">
        <v>12.547374725341797</v>
      </c>
      <c r="V1710"/>
    </row>
    <row r="1711" spans="1:22" x14ac:dyDescent="0.2">
      <c r="A1711" s="14" t="s">
        <v>72</v>
      </c>
      <c r="B1711" s="14" t="s">
        <v>152</v>
      </c>
      <c r="C1711" s="14" t="s">
        <v>141</v>
      </c>
      <c r="D1711" t="s">
        <v>10</v>
      </c>
      <c r="E1711" s="14" t="s">
        <v>158</v>
      </c>
      <c r="F1711" s="43">
        <v>1.1566861532628536E-2</v>
      </c>
      <c r="V1711"/>
    </row>
    <row r="1712" spans="1:22" x14ac:dyDescent="0.2">
      <c r="A1712" s="14" t="s">
        <v>70</v>
      </c>
      <c r="B1712" s="14" t="s">
        <v>70</v>
      </c>
      <c r="C1712" s="14" t="s">
        <v>153</v>
      </c>
      <c r="D1712" t="s">
        <v>10</v>
      </c>
      <c r="E1712" s="14" t="s">
        <v>161</v>
      </c>
      <c r="F1712" s="43">
        <v>2.3593909999999996</v>
      </c>
      <c r="V1712"/>
    </row>
    <row r="1713" spans="1:22" x14ac:dyDescent="0.2">
      <c r="A1713" s="14" t="s">
        <v>70</v>
      </c>
      <c r="B1713" s="14" t="s">
        <v>70</v>
      </c>
      <c r="C1713" s="14" t="s">
        <v>49</v>
      </c>
      <c r="D1713" t="s">
        <v>10</v>
      </c>
      <c r="E1713" s="14" t="s">
        <v>161</v>
      </c>
      <c r="F1713" s="43">
        <v>0.88215804100036621</v>
      </c>
      <c r="V1713"/>
    </row>
    <row r="1714" spans="1:22" x14ac:dyDescent="0.2">
      <c r="A1714" s="14" t="s">
        <v>70</v>
      </c>
      <c r="B1714" s="14" t="s">
        <v>70</v>
      </c>
      <c r="C1714" s="14" t="s">
        <v>141</v>
      </c>
      <c r="D1714" t="s">
        <v>10</v>
      </c>
      <c r="E1714" s="14" t="s">
        <v>161</v>
      </c>
      <c r="F1714" s="43">
        <v>8.1322190817445517E-4</v>
      </c>
      <c r="V1714"/>
    </row>
    <row r="1715" spans="1:22" x14ac:dyDescent="0.2">
      <c r="A1715" s="14" t="s">
        <v>71</v>
      </c>
      <c r="B1715" s="14" t="s">
        <v>70</v>
      </c>
      <c r="C1715" s="14" t="s">
        <v>153</v>
      </c>
      <c r="D1715" t="s">
        <v>10</v>
      </c>
      <c r="E1715" s="14" t="s">
        <v>161</v>
      </c>
      <c r="F1715" s="43">
        <v>2.359391</v>
      </c>
      <c r="V1715"/>
    </row>
    <row r="1716" spans="1:22" x14ac:dyDescent="0.2">
      <c r="A1716" s="14" t="s">
        <v>71</v>
      </c>
      <c r="B1716" s="14" t="s">
        <v>70</v>
      </c>
      <c r="C1716" s="14" t="s">
        <v>49</v>
      </c>
      <c r="D1716" t="s">
        <v>10</v>
      </c>
      <c r="E1716" s="14" t="s">
        <v>161</v>
      </c>
      <c r="F1716" s="43">
        <v>0.88215804100036621</v>
      </c>
      <c r="V1716"/>
    </row>
    <row r="1717" spans="1:22" x14ac:dyDescent="0.2">
      <c r="A1717" s="14" t="s">
        <v>71</v>
      </c>
      <c r="B1717" s="14" t="s">
        <v>70</v>
      </c>
      <c r="C1717" s="14" t="s">
        <v>141</v>
      </c>
      <c r="D1717" t="s">
        <v>10</v>
      </c>
      <c r="E1717" s="14" t="s">
        <v>161</v>
      </c>
      <c r="F1717" s="43">
        <v>8.1322190817445517E-4</v>
      </c>
      <c r="V1717"/>
    </row>
    <row r="1718" spans="1:22" x14ac:dyDescent="0.2">
      <c r="A1718" s="14" t="s">
        <v>72</v>
      </c>
      <c r="B1718" s="14" t="s">
        <v>70</v>
      </c>
      <c r="C1718" s="14" t="s">
        <v>153</v>
      </c>
      <c r="D1718" t="s">
        <v>10</v>
      </c>
      <c r="E1718" s="14" t="s">
        <v>161</v>
      </c>
      <c r="F1718" s="43">
        <v>2.359391</v>
      </c>
      <c r="V1718"/>
    </row>
    <row r="1719" spans="1:22" x14ac:dyDescent="0.2">
      <c r="A1719" s="14" t="s">
        <v>72</v>
      </c>
      <c r="B1719" s="14" t="s">
        <v>70</v>
      </c>
      <c r="C1719" s="14" t="s">
        <v>49</v>
      </c>
      <c r="D1719" t="s">
        <v>10</v>
      </c>
      <c r="E1719" s="14" t="s">
        <v>161</v>
      </c>
      <c r="F1719" s="43">
        <v>0.88215804100036621</v>
      </c>
      <c r="V1719"/>
    </row>
    <row r="1720" spans="1:22" x14ac:dyDescent="0.2">
      <c r="A1720" s="14" t="s">
        <v>72</v>
      </c>
      <c r="B1720" s="14" t="s">
        <v>70</v>
      </c>
      <c r="C1720" s="14" t="s">
        <v>141</v>
      </c>
      <c r="D1720" t="s">
        <v>10</v>
      </c>
      <c r="E1720" s="14" t="s">
        <v>161</v>
      </c>
      <c r="F1720" s="43">
        <v>8.1322190817445517E-4</v>
      </c>
      <c r="V1720"/>
    </row>
    <row r="1721" spans="1:22" x14ac:dyDescent="0.2">
      <c r="A1721" s="14" t="s">
        <v>70</v>
      </c>
      <c r="B1721" s="14" t="s">
        <v>152</v>
      </c>
      <c r="C1721" s="14" t="s">
        <v>153</v>
      </c>
      <c r="D1721" t="s">
        <v>10</v>
      </c>
      <c r="E1721" s="14" t="s">
        <v>161</v>
      </c>
      <c r="F1721" s="43">
        <v>2.359391</v>
      </c>
      <c r="V1721"/>
    </row>
    <row r="1722" spans="1:22" x14ac:dyDescent="0.2">
      <c r="A1722" s="14" t="s">
        <v>70</v>
      </c>
      <c r="B1722" s="14" t="s">
        <v>152</v>
      </c>
      <c r="C1722" s="14" t="s">
        <v>49</v>
      </c>
      <c r="D1722" t="s">
        <v>10</v>
      </c>
      <c r="E1722" s="14" t="s">
        <v>161</v>
      </c>
      <c r="F1722" s="43">
        <v>0.88215804100036621</v>
      </c>
      <c r="V1722"/>
    </row>
    <row r="1723" spans="1:22" x14ac:dyDescent="0.2">
      <c r="A1723" s="14" t="s">
        <v>70</v>
      </c>
      <c r="B1723" s="14" t="s">
        <v>152</v>
      </c>
      <c r="C1723" s="14" t="s">
        <v>141</v>
      </c>
      <c r="D1723" t="s">
        <v>10</v>
      </c>
      <c r="E1723" s="14" t="s">
        <v>161</v>
      </c>
      <c r="F1723" s="43">
        <v>8.1322190817445517E-4</v>
      </c>
      <c r="V1723"/>
    </row>
    <row r="1724" spans="1:22" x14ac:dyDescent="0.2">
      <c r="A1724" s="14" t="s">
        <v>71</v>
      </c>
      <c r="B1724" s="14" t="s">
        <v>152</v>
      </c>
      <c r="C1724" s="14" t="s">
        <v>153</v>
      </c>
      <c r="D1724" t="s">
        <v>10</v>
      </c>
      <c r="E1724" s="14" t="s">
        <v>161</v>
      </c>
      <c r="F1724" s="43">
        <v>2.359391</v>
      </c>
      <c r="V1724"/>
    </row>
    <row r="1725" spans="1:22" x14ac:dyDescent="0.2">
      <c r="A1725" s="14" t="s">
        <v>71</v>
      </c>
      <c r="B1725" s="14" t="s">
        <v>152</v>
      </c>
      <c r="C1725" s="14" t="s">
        <v>49</v>
      </c>
      <c r="D1725" t="s">
        <v>10</v>
      </c>
      <c r="E1725" s="14" t="s">
        <v>161</v>
      </c>
      <c r="F1725" s="43">
        <v>0.88215804100036621</v>
      </c>
      <c r="V1725"/>
    </row>
    <row r="1726" spans="1:22" x14ac:dyDescent="0.2">
      <c r="A1726" s="14" t="s">
        <v>71</v>
      </c>
      <c r="B1726" s="14" t="s">
        <v>152</v>
      </c>
      <c r="C1726" s="14" t="s">
        <v>141</v>
      </c>
      <c r="D1726" t="s">
        <v>10</v>
      </c>
      <c r="E1726" s="14" t="s">
        <v>161</v>
      </c>
      <c r="F1726" s="43">
        <v>8.1322190817445517E-4</v>
      </c>
      <c r="V1726"/>
    </row>
    <row r="1727" spans="1:22" x14ac:dyDescent="0.2">
      <c r="A1727" s="14" t="s">
        <v>72</v>
      </c>
      <c r="B1727" s="14" t="s">
        <v>152</v>
      </c>
      <c r="C1727" s="14" t="s">
        <v>153</v>
      </c>
      <c r="D1727" t="s">
        <v>10</v>
      </c>
      <c r="E1727" s="14" t="s">
        <v>161</v>
      </c>
      <c r="F1727" s="43">
        <v>2.3593909999999996</v>
      </c>
      <c r="V1727"/>
    </row>
    <row r="1728" spans="1:22" x14ac:dyDescent="0.2">
      <c r="A1728" s="14" t="s">
        <v>72</v>
      </c>
      <c r="B1728" s="14" t="s">
        <v>152</v>
      </c>
      <c r="C1728" s="14" t="s">
        <v>49</v>
      </c>
      <c r="D1728" t="s">
        <v>10</v>
      </c>
      <c r="E1728" s="14" t="s">
        <v>161</v>
      </c>
      <c r="F1728" s="43">
        <v>0.88215804100036621</v>
      </c>
      <c r="V1728"/>
    </row>
    <row r="1729" spans="1:22" x14ac:dyDescent="0.2">
      <c r="A1729" s="14" t="s">
        <v>72</v>
      </c>
      <c r="B1729" s="14" t="s">
        <v>152</v>
      </c>
      <c r="C1729" s="14" t="s">
        <v>141</v>
      </c>
      <c r="D1729" t="s">
        <v>10</v>
      </c>
      <c r="E1729" s="14" t="s">
        <v>161</v>
      </c>
      <c r="F1729" s="43">
        <v>8.1322190817445517E-4</v>
      </c>
      <c r="V1729"/>
    </row>
    <row r="1730" spans="1:22" x14ac:dyDescent="0.2">
      <c r="A1730" s="14" t="s">
        <v>70</v>
      </c>
      <c r="B1730" s="14" t="s">
        <v>70</v>
      </c>
      <c r="C1730" s="14" t="s">
        <v>153</v>
      </c>
      <c r="D1730" t="s">
        <v>10</v>
      </c>
      <c r="E1730" s="14" t="s">
        <v>160</v>
      </c>
      <c r="F1730" s="44">
        <v>0</v>
      </c>
      <c r="V1730"/>
    </row>
    <row r="1731" spans="1:22" x14ac:dyDescent="0.2">
      <c r="A1731" s="14" t="s">
        <v>70</v>
      </c>
      <c r="B1731" s="14" t="s">
        <v>70</v>
      </c>
      <c r="C1731" s="14" t="s">
        <v>49</v>
      </c>
      <c r="D1731" t="s">
        <v>10</v>
      </c>
      <c r="E1731" s="14" t="s">
        <v>160</v>
      </c>
      <c r="F1731" s="43">
        <v>0</v>
      </c>
      <c r="V1731"/>
    </row>
    <row r="1732" spans="1:22" x14ac:dyDescent="0.2">
      <c r="A1732" s="14" t="s">
        <v>70</v>
      </c>
      <c r="B1732" s="14" t="s">
        <v>70</v>
      </c>
      <c r="C1732" s="14" t="s">
        <v>141</v>
      </c>
      <c r="D1732" t="s">
        <v>10</v>
      </c>
      <c r="E1732" s="14" t="s">
        <v>160</v>
      </c>
      <c r="F1732" s="43">
        <v>0</v>
      </c>
      <c r="V1732"/>
    </row>
    <row r="1733" spans="1:22" x14ac:dyDescent="0.2">
      <c r="A1733" s="14" t="s">
        <v>71</v>
      </c>
      <c r="B1733" s="14" t="s">
        <v>70</v>
      </c>
      <c r="C1733" s="14" t="s">
        <v>153</v>
      </c>
      <c r="D1733" t="s">
        <v>10</v>
      </c>
      <c r="E1733" s="14" t="s">
        <v>160</v>
      </c>
      <c r="F1733" s="44">
        <v>0</v>
      </c>
      <c r="V1733"/>
    </row>
    <row r="1734" spans="1:22" x14ac:dyDescent="0.2">
      <c r="A1734" s="14" t="s">
        <v>71</v>
      </c>
      <c r="B1734" s="14" t="s">
        <v>70</v>
      </c>
      <c r="C1734" s="14" t="s">
        <v>49</v>
      </c>
      <c r="D1734" t="s">
        <v>10</v>
      </c>
      <c r="E1734" s="14" t="s">
        <v>160</v>
      </c>
      <c r="F1734" s="43">
        <v>0</v>
      </c>
      <c r="V1734"/>
    </row>
    <row r="1735" spans="1:22" x14ac:dyDescent="0.2">
      <c r="A1735" s="14" t="s">
        <v>71</v>
      </c>
      <c r="B1735" s="14" t="s">
        <v>70</v>
      </c>
      <c r="C1735" s="14" t="s">
        <v>141</v>
      </c>
      <c r="D1735" t="s">
        <v>10</v>
      </c>
      <c r="E1735" s="14" t="s">
        <v>160</v>
      </c>
      <c r="F1735" s="43">
        <v>0</v>
      </c>
      <c r="V1735"/>
    </row>
    <row r="1736" spans="1:22" x14ac:dyDescent="0.2">
      <c r="A1736" s="14" t="s">
        <v>72</v>
      </c>
      <c r="B1736" s="14" t="s">
        <v>70</v>
      </c>
      <c r="C1736" s="14" t="s">
        <v>153</v>
      </c>
      <c r="D1736" t="s">
        <v>10</v>
      </c>
      <c r="E1736" s="14" t="s">
        <v>160</v>
      </c>
      <c r="F1736" s="44">
        <v>0</v>
      </c>
      <c r="V1736"/>
    </row>
    <row r="1737" spans="1:22" x14ac:dyDescent="0.2">
      <c r="A1737" s="14" t="s">
        <v>72</v>
      </c>
      <c r="B1737" s="14" t="s">
        <v>70</v>
      </c>
      <c r="C1737" s="14" t="s">
        <v>49</v>
      </c>
      <c r="D1737" t="s">
        <v>10</v>
      </c>
      <c r="E1737" s="14" t="s">
        <v>160</v>
      </c>
      <c r="F1737" s="43">
        <v>0</v>
      </c>
      <c r="V1737"/>
    </row>
    <row r="1738" spans="1:22" x14ac:dyDescent="0.2">
      <c r="A1738" s="14" t="s">
        <v>72</v>
      </c>
      <c r="B1738" s="14" t="s">
        <v>70</v>
      </c>
      <c r="C1738" s="14" t="s">
        <v>141</v>
      </c>
      <c r="D1738" t="s">
        <v>10</v>
      </c>
      <c r="E1738" s="14" t="s">
        <v>160</v>
      </c>
      <c r="F1738" s="43">
        <v>0</v>
      </c>
      <c r="V1738"/>
    </row>
    <row r="1739" spans="1:22" x14ac:dyDescent="0.2">
      <c r="A1739" s="14" t="s">
        <v>70</v>
      </c>
      <c r="B1739" s="14" t="s">
        <v>152</v>
      </c>
      <c r="C1739" s="14" t="s">
        <v>153</v>
      </c>
      <c r="D1739" t="s">
        <v>10</v>
      </c>
      <c r="E1739" s="14" t="s">
        <v>160</v>
      </c>
      <c r="F1739" s="44">
        <v>0</v>
      </c>
      <c r="V1739"/>
    </row>
    <row r="1740" spans="1:22" x14ac:dyDescent="0.2">
      <c r="A1740" s="14" t="s">
        <v>70</v>
      </c>
      <c r="B1740" s="14" t="s">
        <v>152</v>
      </c>
      <c r="C1740" s="14" t="s">
        <v>49</v>
      </c>
      <c r="D1740" t="s">
        <v>10</v>
      </c>
      <c r="E1740" s="14" t="s">
        <v>160</v>
      </c>
      <c r="F1740" s="43">
        <v>0</v>
      </c>
      <c r="V1740"/>
    </row>
    <row r="1741" spans="1:22" x14ac:dyDescent="0.2">
      <c r="A1741" s="14" t="s">
        <v>70</v>
      </c>
      <c r="B1741" s="14" t="s">
        <v>152</v>
      </c>
      <c r="C1741" s="14" t="s">
        <v>141</v>
      </c>
      <c r="D1741" t="s">
        <v>10</v>
      </c>
      <c r="E1741" s="14" t="s">
        <v>160</v>
      </c>
      <c r="F1741" s="43">
        <v>0</v>
      </c>
      <c r="V1741"/>
    </row>
    <row r="1742" spans="1:22" x14ac:dyDescent="0.2">
      <c r="A1742" s="14" t="s">
        <v>71</v>
      </c>
      <c r="B1742" s="14" t="s">
        <v>152</v>
      </c>
      <c r="C1742" s="14" t="s">
        <v>153</v>
      </c>
      <c r="D1742" t="s">
        <v>10</v>
      </c>
      <c r="E1742" s="14" t="s">
        <v>160</v>
      </c>
      <c r="F1742" s="44">
        <v>0</v>
      </c>
      <c r="V1742"/>
    </row>
    <row r="1743" spans="1:22" x14ac:dyDescent="0.2">
      <c r="A1743" s="14" t="s">
        <v>71</v>
      </c>
      <c r="B1743" s="14" t="s">
        <v>152</v>
      </c>
      <c r="C1743" s="14" t="s">
        <v>49</v>
      </c>
      <c r="D1743" t="s">
        <v>10</v>
      </c>
      <c r="E1743" s="14" t="s">
        <v>160</v>
      </c>
      <c r="F1743" s="43">
        <v>0</v>
      </c>
      <c r="V1743"/>
    </row>
    <row r="1744" spans="1:22" x14ac:dyDescent="0.2">
      <c r="A1744" s="14" t="s">
        <v>71</v>
      </c>
      <c r="B1744" s="14" t="s">
        <v>152</v>
      </c>
      <c r="C1744" s="14" t="s">
        <v>141</v>
      </c>
      <c r="D1744" t="s">
        <v>10</v>
      </c>
      <c r="E1744" s="14" t="s">
        <v>160</v>
      </c>
      <c r="F1744" s="43">
        <v>0</v>
      </c>
      <c r="V1744"/>
    </row>
    <row r="1745" spans="1:22" x14ac:dyDescent="0.2">
      <c r="A1745" s="14" t="s">
        <v>72</v>
      </c>
      <c r="B1745" s="14" t="s">
        <v>152</v>
      </c>
      <c r="C1745" s="14" t="s">
        <v>153</v>
      </c>
      <c r="D1745" t="s">
        <v>10</v>
      </c>
      <c r="E1745" s="14" t="s">
        <v>160</v>
      </c>
      <c r="F1745" s="44">
        <v>0</v>
      </c>
      <c r="V1745"/>
    </row>
    <row r="1746" spans="1:22" x14ac:dyDescent="0.2">
      <c r="A1746" s="14" t="s">
        <v>72</v>
      </c>
      <c r="B1746" s="14" t="s">
        <v>152</v>
      </c>
      <c r="C1746" s="14" t="s">
        <v>49</v>
      </c>
      <c r="D1746" t="s">
        <v>10</v>
      </c>
      <c r="E1746" s="14" t="s">
        <v>160</v>
      </c>
      <c r="F1746" s="43">
        <v>0</v>
      </c>
      <c r="V1746"/>
    </row>
    <row r="1747" spans="1:22" x14ac:dyDescent="0.2">
      <c r="A1747" s="14" t="s">
        <v>72</v>
      </c>
      <c r="B1747" s="14" t="s">
        <v>152</v>
      </c>
      <c r="C1747" s="14" t="s">
        <v>141</v>
      </c>
      <c r="D1747" t="s">
        <v>10</v>
      </c>
      <c r="E1747" s="14" t="s">
        <v>160</v>
      </c>
      <c r="F1747" s="43">
        <v>0</v>
      </c>
      <c r="V1747"/>
    </row>
    <row r="1748" spans="1:22" x14ac:dyDescent="0.2">
      <c r="A1748" s="14" t="s">
        <v>70</v>
      </c>
      <c r="B1748" s="14" t="s">
        <v>70</v>
      </c>
      <c r="C1748" s="14" t="s">
        <v>153</v>
      </c>
      <c r="D1748" t="s">
        <v>10</v>
      </c>
      <c r="E1748" s="14" t="s">
        <v>159</v>
      </c>
      <c r="F1748" s="43">
        <v>3.714731</v>
      </c>
      <c r="V1748"/>
    </row>
    <row r="1749" spans="1:22" x14ac:dyDescent="0.2">
      <c r="A1749" s="14" t="s">
        <v>70</v>
      </c>
      <c r="B1749" s="14" t="s">
        <v>70</v>
      </c>
      <c r="C1749" s="14" t="s">
        <v>49</v>
      </c>
      <c r="D1749" t="s">
        <v>10</v>
      </c>
      <c r="E1749" s="14" t="s">
        <v>159</v>
      </c>
      <c r="F1749" s="43">
        <v>1.3889091014862061</v>
      </c>
      <c r="V1749"/>
    </row>
    <row r="1750" spans="1:22" x14ac:dyDescent="0.2">
      <c r="A1750" s="14" t="s">
        <v>70</v>
      </c>
      <c r="B1750" s="14" t="s">
        <v>70</v>
      </c>
      <c r="C1750" s="14" t="s">
        <v>141</v>
      </c>
      <c r="D1750" t="s">
        <v>10</v>
      </c>
      <c r="E1750" s="14" t="s">
        <v>159</v>
      </c>
      <c r="F1750" s="43">
        <v>1.2803730787709355E-3</v>
      </c>
      <c r="V1750"/>
    </row>
    <row r="1751" spans="1:22" x14ac:dyDescent="0.2">
      <c r="A1751" s="14" t="s">
        <v>71</v>
      </c>
      <c r="B1751" s="14" t="s">
        <v>70</v>
      </c>
      <c r="C1751" s="14" t="s">
        <v>153</v>
      </c>
      <c r="D1751" t="s">
        <v>10</v>
      </c>
      <c r="E1751" s="14" t="s">
        <v>159</v>
      </c>
      <c r="F1751" s="43">
        <v>3.714731</v>
      </c>
      <c r="V1751"/>
    </row>
    <row r="1752" spans="1:22" x14ac:dyDescent="0.2">
      <c r="A1752" s="14" t="s">
        <v>71</v>
      </c>
      <c r="B1752" s="14" t="s">
        <v>70</v>
      </c>
      <c r="C1752" s="14" t="s">
        <v>49</v>
      </c>
      <c r="D1752" t="s">
        <v>10</v>
      </c>
      <c r="E1752" s="14" t="s">
        <v>159</v>
      </c>
      <c r="F1752" s="43">
        <v>1.3889091014862061</v>
      </c>
      <c r="V1752"/>
    </row>
    <row r="1753" spans="1:22" x14ac:dyDescent="0.2">
      <c r="A1753" s="14" t="s">
        <v>71</v>
      </c>
      <c r="B1753" s="14" t="s">
        <v>70</v>
      </c>
      <c r="C1753" s="14" t="s">
        <v>141</v>
      </c>
      <c r="D1753" t="s">
        <v>10</v>
      </c>
      <c r="E1753" s="14" t="s">
        <v>159</v>
      </c>
      <c r="F1753" s="43">
        <v>1.2803730787709355E-3</v>
      </c>
      <c r="V1753"/>
    </row>
    <row r="1754" spans="1:22" x14ac:dyDescent="0.2">
      <c r="A1754" s="14" t="s">
        <v>72</v>
      </c>
      <c r="B1754" s="14" t="s">
        <v>70</v>
      </c>
      <c r="C1754" s="14" t="s">
        <v>153</v>
      </c>
      <c r="D1754" t="s">
        <v>10</v>
      </c>
      <c r="E1754" s="14" t="s">
        <v>159</v>
      </c>
      <c r="F1754" s="43">
        <v>3.714731</v>
      </c>
      <c r="V1754"/>
    </row>
    <row r="1755" spans="1:22" x14ac:dyDescent="0.2">
      <c r="A1755" s="14" t="s">
        <v>72</v>
      </c>
      <c r="B1755" s="14" t="s">
        <v>70</v>
      </c>
      <c r="C1755" s="14" t="s">
        <v>49</v>
      </c>
      <c r="D1755" t="s">
        <v>10</v>
      </c>
      <c r="E1755" s="14" t="s">
        <v>159</v>
      </c>
      <c r="F1755" s="43">
        <v>1.3889091014862061</v>
      </c>
      <c r="V1755"/>
    </row>
    <row r="1756" spans="1:22" x14ac:dyDescent="0.2">
      <c r="A1756" s="14" t="s">
        <v>72</v>
      </c>
      <c r="B1756" s="14" t="s">
        <v>70</v>
      </c>
      <c r="C1756" s="14" t="s">
        <v>141</v>
      </c>
      <c r="D1756" t="s">
        <v>10</v>
      </c>
      <c r="E1756" s="14" t="s">
        <v>159</v>
      </c>
      <c r="F1756" s="43">
        <v>1.2803730787709355E-3</v>
      </c>
      <c r="V1756"/>
    </row>
    <row r="1757" spans="1:22" x14ac:dyDescent="0.2">
      <c r="A1757" s="14" t="s">
        <v>70</v>
      </c>
      <c r="B1757" s="14" t="s">
        <v>152</v>
      </c>
      <c r="C1757" s="14" t="s">
        <v>153</v>
      </c>
      <c r="D1757" t="s">
        <v>10</v>
      </c>
      <c r="E1757" s="14" t="s">
        <v>159</v>
      </c>
      <c r="F1757" s="43">
        <v>3.714731</v>
      </c>
      <c r="V1757"/>
    </row>
    <row r="1758" spans="1:22" x14ac:dyDescent="0.2">
      <c r="A1758" s="14" t="s">
        <v>70</v>
      </c>
      <c r="B1758" s="14" t="s">
        <v>152</v>
      </c>
      <c r="C1758" s="14" t="s">
        <v>49</v>
      </c>
      <c r="D1758" t="s">
        <v>10</v>
      </c>
      <c r="E1758" s="14" t="s">
        <v>159</v>
      </c>
      <c r="F1758" s="43">
        <v>1.3889091014862061</v>
      </c>
      <c r="V1758"/>
    </row>
    <row r="1759" spans="1:22" x14ac:dyDescent="0.2">
      <c r="A1759" s="14" t="s">
        <v>70</v>
      </c>
      <c r="B1759" s="14" t="s">
        <v>152</v>
      </c>
      <c r="C1759" s="14" t="s">
        <v>141</v>
      </c>
      <c r="D1759" t="s">
        <v>10</v>
      </c>
      <c r="E1759" s="14" t="s">
        <v>159</v>
      </c>
      <c r="F1759" s="43">
        <v>1.2803730787709355E-3</v>
      </c>
      <c r="V1759"/>
    </row>
    <row r="1760" spans="1:22" x14ac:dyDescent="0.2">
      <c r="A1760" s="14" t="s">
        <v>71</v>
      </c>
      <c r="B1760" s="14" t="s">
        <v>152</v>
      </c>
      <c r="C1760" s="14" t="s">
        <v>153</v>
      </c>
      <c r="D1760" t="s">
        <v>10</v>
      </c>
      <c r="E1760" s="14" t="s">
        <v>159</v>
      </c>
      <c r="F1760" s="43">
        <v>3.714731</v>
      </c>
      <c r="V1760"/>
    </row>
    <row r="1761" spans="1:22" x14ac:dyDescent="0.2">
      <c r="A1761" s="14" t="s">
        <v>71</v>
      </c>
      <c r="B1761" s="14" t="s">
        <v>152</v>
      </c>
      <c r="C1761" s="14" t="s">
        <v>49</v>
      </c>
      <c r="D1761" t="s">
        <v>10</v>
      </c>
      <c r="E1761" s="14" t="s">
        <v>159</v>
      </c>
      <c r="F1761" s="43">
        <v>1.3889091014862061</v>
      </c>
      <c r="V1761"/>
    </row>
    <row r="1762" spans="1:22" x14ac:dyDescent="0.2">
      <c r="A1762" s="14" t="s">
        <v>71</v>
      </c>
      <c r="B1762" s="14" t="s">
        <v>152</v>
      </c>
      <c r="C1762" s="14" t="s">
        <v>141</v>
      </c>
      <c r="D1762" t="s">
        <v>10</v>
      </c>
      <c r="E1762" s="14" t="s">
        <v>159</v>
      </c>
      <c r="F1762" s="43">
        <v>1.2803730787709355E-3</v>
      </c>
      <c r="V1762"/>
    </row>
    <row r="1763" spans="1:22" x14ac:dyDescent="0.2">
      <c r="A1763" s="14" t="s">
        <v>72</v>
      </c>
      <c r="B1763" s="14" t="s">
        <v>152</v>
      </c>
      <c r="C1763" s="14" t="s">
        <v>153</v>
      </c>
      <c r="D1763" t="s">
        <v>10</v>
      </c>
      <c r="E1763" s="14" t="s">
        <v>159</v>
      </c>
      <c r="F1763" s="43">
        <v>3.714731</v>
      </c>
      <c r="V1763"/>
    </row>
    <row r="1764" spans="1:22" x14ac:dyDescent="0.2">
      <c r="A1764" s="14" t="s">
        <v>72</v>
      </c>
      <c r="B1764" s="14" t="s">
        <v>152</v>
      </c>
      <c r="C1764" s="14" t="s">
        <v>49</v>
      </c>
      <c r="D1764" t="s">
        <v>10</v>
      </c>
      <c r="E1764" s="14" t="s">
        <v>159</v>
      </c>
      <c r="F1764" s="43">
        <v>1.3889091014862061</v>
      </c>
      <c r="V1764"/>
    </row>
    <row r="1765" spans="1:22" x14ac:dyDescent="0.2">
      <c r="A1765" s="14" t="s">
        <v>72</v>
      </c>
      <c r="B1765" s="14" t="s">
        <v>152</v>
      </c>
      <c r="C1765" s="14" t="s">
        <v>141</v>
      </c>
      <c r="D1765" t="s">
        <v>10</v>
      </c>
      <c r="E1765" s="14" t="s">
        <v>159</v>
      </c>
      <c r="F1765" s="43">
        <v>1.2803730787709355E-3</v>
      </c>
      <c r="V1765"/>
    </row>
    <row r="1766" spans="1:22" x14ac:dyDescent="0.2">
      <c r="A1766" s="14" t="s">
        <v>70</v>
      </c>
      <c r="B1766" s="14" t="s">
        <v>70</v>
      </c>
      <c r="C1766" s="14" t="s">
        <v>153</v>
      </c>
      <c r="D1766" t="s">
        <v>10</v>
      </c>
      <c r="E1766" s="14" t="s">
        <v>162</v>
      </c>
      <c r="F1766" s="43">
        <v>5.0257853348739445E-2</v>
      </c>
      <c r="V1766"/>
    </row>
    <row r="1767" spans="1:22" x14ac:dyDescent="0.2">
      <c r="A1767" s="14" t="s">
        <v>70</v>
      </c>
      <c r="B1767" s="14" t="s">
        <v>70</v>
      </c>
      <c r="C1767" s="14" t="s">
        <v>49</v>
      </c>
      <c r="D1767" t="s">
        <v>10</v>
      </c>
      <c r="E1767" s="14" t="s">
        <v>162</v>
      </c>
      <c r="F1767" s="43">
        <v>1.8791021779179573E-2</v>
      </c>
      <c r="V1767"/>
    </row>
    <row r="1768" spans="1:22" x14ac:dyDescent="0.2">
      <c r="A1768" s="14" t="s">
        <v>70</v>
      </c>
      <c r="B1768" s="14" t="s">
        <v>70</v>
      </c>
      <c r="C1768" s="14" t="s">
        <v>141</v>
      </c>
      <c r="D1768" t="s">
        <v>10</v>
      </c>
      <c r="E1768" s="14" t="s">
        <v>162</v>
      </c>
      <c r="F1768" s="43">
        <v>1.73225998878479E-5</v>
      </c>
      <c r="V1768"/>
    </row>
    <row r="1769" spans="1:22" x14ac:dyDescent="0.2">
      <c r="A1769" s="14" t="s">
        <v>71</v>
      </c>
      <c r="B1769" s="14" t="s">
        <v>70</v>
      </c>
      <c r="C1769" s="14" t="s">
        <v>153</v>
      </c>
      <c r="D1769" t="s">
        <v>10</v>
      </c>
      <c r="E1769" s="14" t="s">
        <v>162</v>
      </c>
      <c r="F1769" s="43">
        <v>5.0257853348739445E-2</v>
      </c>
      <c r="V1769"/>
    </row>
    <row r="1770" spans="1:22" x14ac:dyDescent="0.2">
      <c r="A1770" s="14" t="s">
        <v>71</v>
      </c>
      <c r="B1770" s="14" t="s">
        <v>70</v>
      </c>
      <c r="C1770" s="14" t="s">
        <v>49</v>
      </c>
      <c r="D1770" t="s">
        <v>10</v>
      </c>
      <c r="E1770" s="14" t="s">
        <v>162</v>
      </c>
      <c r="F1770" s="43">
        <v>1.8791021779179573E-2</v>
      </c>
      <c r="V1770"/>
    </row>
    <row r="1771" spans="1:22" x14ac:dyDescent="0.2">
      <c r="A1771" s="14" t="s">
        <v>71</v>
      </c>
      <c r="B1771" s="14" t="s">
        <v>70</v>
      </c>
      <c r="C1771" s="14" t="s">
        <v>141</v>
      </c>
      <c r="D1771" t="s">
        <v>10</v>
      </c>
      <c r="E1771" s="14" t="s">
        <v>162</v>
      </c>
      <c r="F1771" s="43">
        <v>1.73225998878479E-5</v>
      </c>
      <c r="V1771"/>
    </row>
    <row r="1772" spans="1:22" x14ac:dyDescent="0.2">
      <c r="A1772" s="14" t="s">
        <v>72</v>
      </c>
      <c r="B1772" s="14" t="s">
        <v>70</v>
      </c>
      <c r="C1772" s="14" t="s">
        <v>153</v>
      </c>
      <c r="D1772" t="s">
        <v>10</v>
      </c>
      <c r="E1772" s="14" t="s">
        <v>162</v>
      </c>
      <c r="F1772" s="43">
        <v>5.0257853348739445E-2</v>
      </c>
      <c r="V1772"/>
    </row>
    <row r="1773" spans="1:22" x14ac:dyDescent="0.2">
      <c r="A1773" s="14" t="s">
        <v>72</v>
      </c>
      <c r="B1773" s="14" t="s">
        <v>70</v>
      </c>
      <c r="C1773" s="14" t="s">
        <v>49</v>
      </c>
      <c r="D1773" t="s">
        <v>10</v>
      </c>
      <c r="E1773" s="14" t="s">
        <v>162</v>
      </c>
      <c r="F1773" s="43">
        <v>1.8791021779179573E-2</v>
      </c>
      <c r="V1773"/>
    </row>
    <row r="1774" spans="1:22" x14ac:dyDescent="0.2">
      <c r="A1774" s="14" t="s">
        <v>72</v>
      </c>
      <c r="B1774" s="14" t="s">
        <v>70</v>
      </c>
      <c r="C1774" s="14" t="s">
        <v>141</v>
      </c>
      <c r="D1774" t="s">
        <v>10</v>
      </c>
      <c r="E1774" s="14" t="s">
        <v>162</v>
      </c>
      <c r="F1774" s="43">
        <v>1.73225998878479E-5</v>
      </c>
      <c r="V1774"/>
    </row>
    <row r="1775" spans="1:22" x14ac:dyDescent="0.2">
      <c r="A1775" s="14" t="s">
        <v>70</v>
      </c>
      <c r="B1775" s="14" t="s">
        <v>152</v>
      </c>
      <c r="C1775" s="14" t="s">
        <v>153</v>
      </c>
      <c r="D1775" t="s">
        <v>10</v>
      </c>
      <c r="E1775" s="14" t="s">
        <v>162</v>
      </c>
      <c r="F1775" s="43">
        <v>5.0257853348739445E-2</v>
      </c>
      <c r="V1775"/>
    </row>
    <row r="1776" spans="1:22" x14ac:dyDescent="0.2">
      <c r="A1776" s="14" t="s">
        <v>70</v>
      </c>
      <c r="B1776" s="14" t="s">
        <v>152</v>
      </c>
      <c r="C1776" s="14" t="s">
        <v>49</v>
      </c>
      <c r="D1776" t="s">
        <v>10</v>
      </c>
      <c r="E1776" s="14" t="s">
        <v>162</v>
      </c>
      <c r="F1776" s="43">
        <v>1.8791021779179573E-2</v>
      </c>
      <c r="V1776"/>
    </row>
    <row r="1777" spans="1:22" x14ac:dyDescent="0.2">
      <c r="A1777" s="14" t="s">
        <v>70</v>
      </c>
      <c r="B1777" s="14" t="s">
        <v>152</v>
      </c>
      <c r="C1777" s="14" t="s">
        <v>141</v>
      </c>
      <c r="D1777" t="s">
        <v>10</v>
      </c>
      <c r="E1777" s="14" t="s">
        <v>162</v>
      </c>
      <c r="F1777" s="43">
        <v>1.73225998878479E-5</v>
      </c>
      <c r="V1777"/>
    </row>
    <row r="1778" spans="1:22" x14ac:dyDescent="0.2">
      <c r="A1778" s="14" t="s">
        <v>71</v>
      </c>
      <c r="B1778" s="14" t="s">
        <v>152</v>
      </c>
      <c r="C1778" s="14" t="s">
        <v>153</v>
      </c>
      <c r="D1778" t="s">
        <v>10</v>
      </c>
      <c r="E1778" s="14" t="s">
        <v>162</v>
      </c>
      <c r="F1778" s="43">
        <v>5.0257853348739445E-2</v>
      </c>
      <c r="V1778"/>
    </row>
    <row r="1779" spans="1:22" x14ac:dyDescent="0.2">
      <c r="A1779" s="14" t="s">
        <v>71</v>
      </c>
      <c r="B1779" s="14" t="s">
        <v>152</v>
      </c>
      <c r="C1779" s="14" t="s">
        <v>49</v>
      </c>
      <c r="D1779" t="s">
        <v>10</v>
      </c>
      <c r="E1779" s="14" t="s">
        <v>162</v>
      </c>
      <c r="F1779" s="43">
        <v>1.8791021779179573E-2</v>
      </c>
      <c r="V1779"/>
    </row>
    <row r="1780" spans="1:22" x14ac:dyDescent="0.2">
      <c r="A1780" s="14" t="s">
        <v>71</v>
      </c>
      <c r="B1780" s="14" t="s">
        <v>152</v>
      </c>
      <c r="C1780" s="14" t="s">
        <v>141</v>
      </c>
      <c r="D1780" t="s">
        <v>10</v>
      </c>
      <c r="E1780" s="14" t="s">
        <v>162</v>
      </c>
      <c r="F1780" s="43">
        <v>1.73225998878479E-5</v>
      </c>
      <c r="V1780"/>
    </row>
    <row r="1781" spans="1:22" x14ac:dyDescent="0.2">
      <c r="A1781" s="14" t="s">
        <v>72</v>
      </c>
      <c r="B1781" s="14" t="s">
        <v>152</v>
      </c>
      <c r="C1781" s="14" t="s">
        <v>153</v>
      </c>
      <c r="D1781" t="s">
        <v>10</v>
      </c>
      <c r="E1781" s="14" t="s">
        <v>162</v>
      </c>
      <c r="F1781" s="43">
        <v>5.0257853348739445E-2</v>
      </c>
      <c r="V1781"/>
    </row>
    <row r="1782" spans="1:22" x14ac:dyDescent="0.2">
      <c r="A1782" s="14" t="s">
        <v>72</v>
      </c>
      <c r="B1782" s="14" t="s">
        <v>152</v>
      </c>
      <c r="C1782" s="14" t="s">
        <v>49</v>
      </c>
      <c r="D1782" t="s">
        <v>10</v>
      </c>
      <c r="E1782" s="14" t="s">
        <v>162</v>
      </c>
      <c r="F1782" s="43">
        <v>1.8791021779179573E-2</v>
      </c>
      <c r="V1782"/>
    </row>
    <row r="1783" spans="1:22" x14ac:dyDescent="0.2">
      <c r="A1783" s="14" t="s">
        <v>72</v>
      </c>
      <c r="B1783" s="14" t="s">
        <v>152</v>
      </c>
      <c r="C1783" s="14" t="s">
        <v>141</v>
      </c>
      <c r="D1783" t="s">
        <v>10</v>
      </c>
      <c r="E1783" s="14" t="s">
        <v>162</v>
      </c>
      <c r="F1783" s="43">
        <v>1.73225998878479E-5</v>
      </c>
      <c r="V1783"/>
    </row>
    <row r="1784" spans="1:22" x14ac:dyDescent="0.2">
      <c r="A1784" s="14" t="s">
        <v>70</v>
      </c>
      <c r="B1784" s="14" t="s">
        <v>70</v>
      </c>
      <c r="C1784" s="14" t="s">
        <v>153</v>
      </c>
      <c r="D1784" t="s">
        <v>10</v>
      </c>
      <c r="E1784" s="14" t="s">
        <v>163</v>
      </c>
      <c r="F1784" s="43">
        <v>206.04555463790894</v>
      </c>
      <c r="V1784"/>
    </row>
    <row r="1785" spans="1:22" x14ac:dyDescent="0.2">
      <c r="A1785" s="14" t="s">
        <v>70</v>
      </c>
      <c r="B1785" s="14" t="s">
        <v>70</v>
      </c>
      <c r="C1785" s="14" t="s">
        <v>49</v>
      </c>
      <c r="D1785" t="s">
        <v>10</v>
      </c>
      <c r="E1785" s="14" t="s">
        <v>163</v>
      </c>
      <c r="F1785" s="43">
        <v>77.038833618164062</v>
      </c>
      <c r="V1785"/>
    </row>
    <row r="1786" spans="1:22" x14ac:dyDescent="0.2">
      <c r="A1786" s="14" t="s">
        <v>70</v>
      </c>
      <c r="B1786" s="14" t="s">
        <v>70</v>
      </c>
      <c r="C1786" s="14" t="s">
        <v>141</v>
      </c>
      <c r="D1786" t="s">
        <v>10</v>
      </c>
      <c r="E1786" s="14" t="s">
        <v>163</v>
      </c>
      <c r="F1786" s="43">
        <v>7.1018651127815247E-2</v>
      </c>
      <c r="V1786"/>
    </row>
    <row r="1787" spans="1:22" x14ac:dyDescent="0.2">
      <c r="A1787" s="14" t="s">
        <v>71</v>
      </c>
      <c r="B1787" s="14" t="s">
        <v>70</v>
      </c>
      <c r="C1787" s="14" t="s">
        <v>153</v>
      </c>
      <c r="D1787" t="s">
        <v>10</v>
      </c>
      <c r="E1787" s="14" t="s">
        <v>163</v>
      </c>
      <c r="F1787" s="43">
        <v>206.04555463790894</v>
      </c>
      <c r="V1787"/>
    </row>
    <row r="1788" spans="1:22" x14ac:dyDescent="0.2">
      <c r="A1788" s="14" t="s">
        <v>71</v>
      </c>
      <c r="B1788" s="14" t="s">
        <v>70</v>
      </c>
      <c r="C1788" s="14" t="s">
        <v>49</v>
      </c>
      <c r="D1788" t="s">
        <v>10</v>
      </c>
      <c r="E1788" s="14" t="s">
        <v>163</v>
      </c>
      <c r="F1788" s="43">
        <v>77.038833618164062</v>
      </c>
      <c r="V1788"/>
    </row>
    <row r="1789" spans="1:22" x14ac:dyDescent="0.2">
      <c r="A1789" s="14" t="s">
        <v>71</v>
      </c>
      <c r="B1789" s="14" t="s">
        <v>70</v>
      </c>
      <c r="C1789" s="14" t="s">
        <v>141</v>
      </c>
      <c r="D1789" t="s">
        <v>10</v>
      </c>
      <c r="E1789" s="14" t="s">
        <v>163</v>
      </c>
      <c r="F1789" s="43">
        <v>7.1018651127815247E-2</v>
      </c>
      <c r="V1789"/>
    </row>
    <row r="1790" spans="1:22" x14ac:dyDescent="0.2">
      <c r="A1790" s="14" t="s">
        <v>72</v>
      </c>
      <c r="B1790" s="14" t="s">
        <v>70</v>
      </c>
      <c r="C1790" s="14" t="s">
        <v>153</v>
      </c>
      <c r="D1790" t="s">
        <v>10</v>
      </c>
      <c r="E1790" s="14" t="s">
        <v>163</v>
      </c>
      <c r="F1790" s="43">
        <v>206.04555463790894</v>
      </c>
      <c r="V1790"/>
    </row>
    <row r="1791" spans="1:22" x14ac:dyDescent="0.2">
      <c r="A1791" s="14" t="s">
        <v>72</v>
      </c>
      <c r="B1791" s="14" t="s">
        <v>70</v>
      </c>
      <c r="C1791" s="14" t="s">
        <v>49</v>
      </c>
      <c r="D1791" t="s">
        <v>10</v>
      </c>
      <c r="E1791" s="14" t="s">
        <v>163</v>
      </c>
      <c r="F1791" s="43">
        <v>77.038833618164062</v>
      </c>
      <c r="V1791"/>
    </row>
    <row r="1792" spans="1:22" x14ac:dyDescent="0.2">
      <c r="A1792" s="14" t="s">
        <v>72</v>
      </c>
      <c r="B1792" s="14" t="s">
        <v>70</v>
      </c>
      <c r="C1792" s="14" t="s">
        <v>141</v>
      </c>
      <c r="D1792" t="s">
        <v>10</v>
      </c>
      <c r="E1792" s="14" t="s">
        <v>163</v>
      </c>
      <c r="F1792" s="43">
        <v>7.1018651127815247E-2</v>
      </c>
      <c r="V1792"/>
    </row>
    <row r="1793" spans="1:22" x14ac:dyDescent="0.2">
      <c r="A1793" s="14" t="s">
        <v>70</v>
      </c>
      <c r="B1793" s="14" t="s">
        <v>152</v>
      </c>
      <c r="C1793" s="14" t="s">
        <v>153</v>
      </c>
      <c r="D1793" t="s">
        <v>10</v>
      </c>
      <c r="E1793" s="14" t="s">
        <v>163</v>
      </c>
      <c r="F1793" s="43">
        <v>231.21465015411377</v>
      </c>
      <c r="V1793"/>
    </row>
    <row r="1794" spans="1:22" x14ac:dyDescent="0.2">
      <c r="A1794" s="14" t="s">
        <v>70</v>
      </c>
      <c r="B1794" s="14" t="s">
        <v>152</v>
      </c>
      <c r="C1794" s="14" t="s">
        <v>49</v>
      </c>
      <c r="D1794" t="s">
        <v>10</v>
      </c>
      <c r="E1794" s="14" t="s">
        <v>163</v>
      </c>
      <c r="F1794" s="43">
        <v>86.449363708496094</v>
      </c>
      <c r="V1794"/>
    </row>
    <row r="1795" spans="1:22" x14ac:dyDescent="0.2">
      <c r="A1795" s="14" t="s">
        <v>70</v>
      </c>
      <c r="B1795" s="14" t="s">
        <v>152</v>
      </c>
      <c r="C1795" s="14" t="s">
        <v>141</v>
      </c>
      <c r="D1795" t="s">
        <v>10</v>
      </c>
      <c r="E1795" s="14" t="s">
        <v>163</v>
      </c>
      <c r="F1795" s="43">
        <v>7.9693794250488281E-2</v>
      </c>
      <c r="V1795"/>
    </row>
    <row r="1796" spans="1:22" x14ac:dyDescent="0.2">
      <c r="A1796" s="14" t="s">
        <v>71</v>
      </c>
      <c r="B1796" s="14" t="s">
        <v>152</v>
      </c>
      <c r="C1796" s="14" t="s">
        <v>153</v>
      </c>
      <c r="D1796" t="s">
        <v>10</v>
      </c>
      <c r="E1796" s="14" t="s">
        <v>163</v>
      </c>
      <c r="F1796" s="43">
        <v>231.21465015411377</v>
      </c>
      <c r="V1796"/>
    </row>
    <row r="1797" spans="1:22" x14ac:dyDescent="0.2">
      <c r="A1797" s="14" t="s">
        <v>71</v>
      </c>
      <c r="B1797" s="14" t="s">
        <v>152</v>
      </c>
      <c r="C1797" s="14" t="s">
        <v>49</v>
      </c>
      <c r="D1797" t="s">
        <v>10</v>
      </c>
      <c r="E1797" s="14" t="s">
        <v>163</v>
      </c>
      <c r="F1797" s="43">
        <v>86.449363708496094</v>
      </c>
      <c r="V1797"/>
    </row>
    <row r="1798" spans="1:22" x14ac:dyDescent="0.2">
      <c r="A1798" s="14" t="s">
        <v>71</v>
      </c>
      <c r="B1798" s="14" t="s">
        <v>152</v>
      </c>
      <c r="C1798" s="14" t="s">
        <v>141</v>
      </c>
      <c r="D1798" t="s">
        <v>10</v>
      </c>
      <c r="E1798" s="14" t="s">
        <v>163</v>
      </c>
      <c r="F1798" s="43">
        <v>7.9693794250488281E-2</v>
      </c>
      <c r="V1798"/>
    </row>
    <row r="1799" spans="1:22" x14ac:dyDescent="0.2">
      <c r="A1799" s="14" t="s">
        <v>72</v>
      </c>
      <c r="B1799" s="14" t="s">
        <v>152</v>
      </c>
      <c r="C1799" s="14" t="s">
        <v>153</v>
      </c>
      <c r="D1799" t="s">
        <v>10</v>
      </c>
      <c r="E1799" s="14" t="s">
        <v>163</v>
      </c>
      <c r="F1799" s="43">
        <v>231.21465015411377</v>
      </c>
      <c r="V1799"/>
    </row>
    <row r="1800" spans="1:22" x14ac:dyDescent="0.2">
      <c r="A1800" s="14" t="s">
        <v>72</v>
      </c>
      <c r="B1800" s="14" t="s">
        <v>152</v>
      </c>
      <c r="C1800" s="14" t="s">
        <v>49</v>
      </c>
      <c r="D1800" t="s">
        <v>10</v>
      </c>
      <c r="E1800" s="14" t="s">
        <v>163</v>
      </c>
      <c r="F1800" s="43">
        <v>86.449363708496094</v>
      </c>
      <c r="V1800"/>
    </row>
    <row r="1801" spans="1:22" x14ac:dyDescent="0.2">
      <c r="A1801" s="14" t="s">
        <v>72</v>
      </c>
      <c r="B1801" s="14" t="s">
        <v>152</v>
      </c>
      <c r="C1801" s="14" t="s">
        <v>141</v>
      </c>
      <c r="D1801" t="s">
        <v>10</v>
      </c>
      <c r="E1801" s="14" t="s">
        <v>163</v>
      </c>
      <c r="F1801" s="43">
        <v>7.9693794250488281E-2</v>
      </c>
      <c r="V1801"/>
    </row>
    <row r="1802" spans="1:22" x14ac:dyDescent="0.2">
      <c r="A1802" s="14" t="s">
        <v>70</v>
      </c>
      <c r="B1802" s="14" t="s">
        <v>70</v>
      </c>
      <c r="C1802" s="14" t="s">
        <v>153</v>
      </c>
      <c r="D1802" t="s">
        <v>10</v>
      </c>
      <c r="E1802" s="14" t="s">
        <v>164</v>
      </c>
      <c r="F1802" s="43">
        <v>55.860154986381531</v>
      </c>
      <c r="V1802"/>
    </row>
    <row r="1803" spans="1:22" x14ac:dyDescent="0.2">
      <c r="A1803" s="14" t="s">
        <v>70</v>
      </c>
      <c r="B1803" s="14" t="s">
        <v>70</v>
      </c>
      <c r="C1803" s="14" t="s">
        <v>49</v>
      </c>
      <c r="D1803" t="s">
        <v>10</v>
      </c>
      <c r="E1803" s="14" t="s">
        <v>164</v>
      </c>
      <c r="F1803" s="43">
        <v>20.885679244995117</v>
      </c>
      <c r="V1803"/>
    </row>
    <row r="1804" spans="1:22" x14ac:dyDescent="0.2">
      <c r="A1804" s="14" t="s">
        <v>70</v>
      </c>
      <c r="B1804" s="14" t="s">
        <v>70</v>
      </c>
      <c r="C1804" s="14" t="s">
        <v>141</v>
      </c>
      <c r="D1804" t="s">
        <v>10</v>
      </c>
      <c r="E1804" s="14" t="s">
        <v>164</v>
      </c>
      <c r="F1804" s="43">
        <v>1.9253570586442947E-2</v>
      </c>
      <c r="V1804"/>
    </row>
    <row r="1805" spans="1:22" x14ac:dyDescent="0.2">
      <c r="A1805" s="14" t="s">
        <v>71</v>
      </c>
      <c r="B1805" s="14" t="s">
        <v>70</v>
      </c>
      <c r="C1805" s="14" t="s">
        <v>153</v>
      </c>
      <c r="D1805" t="s">
        <v>10</v>
      </c>
      <c r="E1805" s="14" t="s">
        <v>164</v>
      </c>
      <c r="F1805" s="43">
        <v>43.989820003509521</v>
      </c>
      <c r="V1805"/>
    </row>
    <row r="1806" spans="1:22" x14ac:dyDescent="0.2">
      <c r="A1806" s="14" t="s">
        <v>71</v>
      </c>
      <c r="B1806" s="14" t="s">
        <v>70</v>
      </c>
      <c r="C1806" s="14" t="s">
        <v>49</v>
      </c>
      <c r="D1806" t="s">
        <v>10</v>
      </c>
      <c r="E1806" s="14" t="s">
        <v>164</v>
      </c>
      <c r="F1806" s="43">
        <v>16.447452545166016</v>
      </c>
      <c r="V1806"/>
    </row>
    <row r="1807" spans="1:22" x14ac:dyDescent="0.2">
      <c r="A1807" s="14" t="s">
        <v>71</v>
      </c>
      <c r="B1807" s="14" t="s">
        <v>70</v>
      </c>
      <c r="C1807" s="14" t="s">
        <v>141</v>
      </c>
      <c r="D1807" t="s">
        <v>10</v>
      </c>
      <c r="E1807" s="14" t="s">
        <v>164</v>
      </c>
      <c r="F1807" s="43">
        <v>1.5162169001996517E-2</v>
      </c>
      <c r="V1807"/>
    </row>
    <row r="1808" spans="1:22" x14ac:dyDescent="0.2">
      <c r="A1808" s="14" t="s">
        <v>72</v>
      </c>
      <c r="B1808" s="14" t="s">
        <v>70</v>
      </c>
      <c r="C1808" s="14" t="s">
        <v>153</v>
      </c>
      <c r="D1808" t="s">
        <v>10</v>
      </c>
      <c r="E1808" s="14" t="s">
        <v>164</v>
      </c>
      <c r="F1808" s="43">
        <v>78.413979649543762</v>
      </c>
      <c r="V1808"/>
    </row>
    <row r="1809" spans="1:22" x14ac:dyDescent="0.2">
      <c r="A1809" s="14" t="s">
        <v>72</v>
      </c>
      <c r="B1809" s="14" t="s">
        <v>70</v>
      </c>
      <c r="C1809" s="14" t="s">
        <v>49</v>
      </c>
      <c r="D1809" t="s">
        <v>10</v>
      </c>
      <c r="E1809" s="14" t="s">
        <v>164</v>
      </c>
      <c r="F1809" s="43">
        <v>29.318380355834961</v>
      </c>
      <c r="V1809"/>
    </row>
    <row r="1810" spans="1:22" x14ac:dyDescent="0.2">
      <c r="A1810" s="14" t="s">
        <v>72</v>
      </c>
      <c r="B1810" s="14" t="s">
        <v>70</v>
      </c>
      <c r="C1810" s="14" t="s">
        <v>141</v>
      </c>
      <c r="D1810" t="s">
        <v>10</v>
      </c>
      <c r="E1810" s="14" t="s">
        <v>164</v>
      </c>
      <c r="F1810" s="43">
        <v>2.7027299627661705E-2</v>
      </c>
      <c r="V1810"/>
    </row>
    <row r="1811" spans="1:22" x14ac:dyDescent="0.2">
      <c r="A1811" s="14" t="s">
        <v>70</v>
      </c>
      <c r="B1811" s="14" t="s">
        <v>152</v>
      </c>
      <c r="C1811" s="14" t="s">
        <v>153</v>
      </c>
      <c r="D1811" t="s">
        <v>10</v>
      </c>
      <c r="E1811" s="14" t="s">
        <v>164</v>
      </c>
      <c r="F1811" s="43">
        <v>55.860154986381531</v>
      </c>
      <c r="V1811"/>
    </row>
    <row r="1812" spans="1:22" x14ac:dyDescent="0.2">
      <c r="A1812" s="14" t="s">
        <v>70</v>
      </c>
      <c r="B1812" s="14" t="s">
        <v>152</v>
      </c>
      <c r="C1812" s="14" t="s">
        <v>49</v>
      </c>
      <c r="D1812" t="s">
        <v>10</v>
      </c>
      <c r="E1812" s="14" t="s">
        <v>164</v>
      </c>
      <c r="F1812" s="43">
        <v>20.885679244995117</v>
      </c>
      <c r="V1812"/>
    </row>
    <row r="1813" spans="1:22" x14ac:dyDescent="0.2">
      <c r="A1813" s="14" t="s">
        <v>70</v>
      </c>
      <c r="B1813" s="14" t="s">
        <v>152</v>
      </c>
      <c r="C1813" s="14" t="s">
        <v>141</v>
      </c>
      <c r="D1813" t="s">
        <v>10</v>
      </c>
      <c r="E1813" s="14" t="s">
        <v>164</v>
      </c>
      <c r="F1813" s="43">
        <v>1.9253570586442947E-2</v>
      </c>
      <c r="V1813"/>
    </row>
    <row r="1814" spans="1:22" x14ac:dyDescent="0.2">
      <c r="A1814" s="14" t="s">
        <v>71</v>
      </c>
      <c r="B1814" s="14" t="s">
        <v>152</v>
      </c>
      <c r="C1814" s="14" t="s">
        <v>153</v>
      </c>
      <c r="D1814" t="s">
        <v>10</v>
      </c>
      <c r="E1814" s="14" t="s">
        <v>164</v>
      </c>
      <c r="F1814" s="43">
        <v>43.989820003509521</v>
      </c>
      <c r="V1814"/>
    </row>
    <row r="1815" spans="1:22" x14ac:dyDescent="0.2">
      <c r="A1815" s="14" t="s">
        <v>71</v>
      </c>
      <c r="B1815" s="14" t="s">
        <v>152</v>
      </c>
      <c r="C1815" s="14" t="s">
        <v>49</v>
      </c>
      <c r="D1815" t="s">
        <v>10</v>
      </c>
      <c r="E1815" s="14" t="s">
        <v>164</v>
      </c>
      <c r="F1815" s="43">
        <v>16.447452545166016</v>
      </c>
      <c r="V1815"/>
    </row>
    <row r="1816" spans="1:22" x14ac:dyDescent="0.2">
      <c r="A1816" s="14" t="s">
        <v>71</v>
      </c>
      <c r="B1816" s="14" t="s">
        <v>152</v>
      </c>
      <c r="C1816" s="14" t="s">
        <v>141</v>
      </c>
      <c r="D1816" t="s">
        <v>10</v>
      </c>
      <c r="E1816" s="14" t="s">
        <v>164</v>
      </c>
      <c r="F1816" s="43">
        <v>1.5162169001996517E-2</v>
      </c>
      <c r="V1816"/>
    </row>
    <row r="1817" spans="1:22" x14ac:dyDescent="0.2">
      <c r="A1817" s="14" t="s">
        <v>72</v>
      </c>
      <c r="B1817" s="14" t="s">
        <v>152</v>
      </c>
      <c r="C1817" s="14" t="s">
        <v>153</v>
      </c>
      <c r="D1817" t="s">
        <v>10</v>
      </c>
      <c r="E1817" s="14" t="s">
        <v>164</v>
      </c>
      <c r="F1817" s="43">
        <v>78.413979649543762</v>
      </c>
      <c r="V1817"/>
    </row>
    <row r="1818" spans="1:22" x14ac:dyDescent="0.2">
      <c r="A1818" s="14" t="s">
        <v>72</v>
      </c>
      <c r="B1818" s="14" t="s">
        <v>152</v>
      </c>
      <c r="C1818" s="14" t="s">
        <v>49</v>
      </c>
      <c r="D1818" t="s">
        <v>10</v>
      </c>
      <c r="E1818" s="14" t="s">
        <v>164</v>
      </c>
      <c r="F1818" s="43">
        <v>29.318380355834961</v>
      </c>
      <c r="V1818"/>
    </row>
    <row r="1819" spans="1:22" x14ac:dyDescent="0.2">
      <c r="A1819" s="14" t="s">
        <v>72</v>
      </c>
      <c r="B1819" s="14" t="s">
        <v>152</v>
      </c>
      <c r="C1819" s="14" t="s">
        <v>141</v>
      </c>
      <c r="D1819" t="s">
        <v>10</v>
      </c>
      <c r="E1819" s="14" t="s">
        <v>164</v>
      </c>
      <c r="F1819" s="43">
        <v>2.7027299627661705E-2</v>
      </c>
      <c r="V1819"/>
    </row>
    <row r="1820" spans="1:22" x14ac:dyDescent="0.2">
      <c r="A1820" s="14" t="s">
        <v>70</v>
      </c>
      <c r="B1820" s="14" t="s">
        <v>70</v>
      </c>
      <c r="C1820" s="14" t="s">
        <v>153</v>
      </c>
      <c r="D1820" t="s">
        <v>10</v>
      </c>
      <c r="E1820" s="14" t="s">
        <v>165</v>
      </c>
      <c r="F1820" s="43">
        <v>13.749767929315567</v>
      </c>
      <c r="V1820"/>
    </row>
    <row r="1821" spans="1:22" x14ac:dyDescent="0.2">
      <c r="A1821" s="14" t="s">
        <v>70</v>
      </c>
      <c r="B1821" s="14" t="s">
        <v>70</v>
      </c>
      <c r="C1821" s="14" t="s">
        <v>49</v>
      </c>
      <c r="D1821" t="s">
        <v>10</v>
      </c>
      <c r="E1821" s="14" t="s">
        <v>165</v>
      </c>
      <c r="F1821" s="43">
        <v>5.1409316062927246</v>
      </c>
      <c r="V1821"/>
    </row>
    <row r="1822" spans="1:22" x14ac:dyDescent="0.2">
      <c r="A1822" s="14" t="s">
        <v>70</v>
      </c>
      <c r="B1822" s="14" t="s">
        <v>70</v>
      </c>
      <c r="C1822" s="14" t="s">
        <v>141</v>
      </c>
      <c r="D1822" t="s">
        <v>10</v>
      </c>
      <c r="E1822" s="14" t="s">
        <v>165</v>
      </c>
      <c r="F1822" s="43">
        <v>4.7391941770911217E-3</v>
      </c>
      <c r="V1822"/>
    </row>
    <row r="1823" spans="1:22" x14ac:dyDescent="0.2">
      <c r="A1823" s="14" t="s">
        <v>71</v>
      </c>
      <c r="B1823" s="14" t="s">
        <v>70</v>
      </c>
      <c r="C1823" s="14" t="s">
        <v>153</v>
      </c>
      <c r="D1823" t="s">
        <v>10</v>
      </c>
      <c r="E1823" s="14" t="s">
        <v>165</v>
      </c>
      <c r="F1823" s="43">
        <v>12.399979174137115</v>
      </c>
      <c r="V1823"/>
    </row>
    <row r="1824" spans="1:22" x14ac:dyDescent="0.2">
      <c r="A1824" s="14" t="s">
        <v>71</v>
      </c>
      <c r="B1824" s="14" t="s">
        <v>70</v>
      </c>
      <c r="C1824" s="14" t="s">
        <v>49</v>
      </c>
      <c r="D1824" t="s">
        <v>10</v>
      </c>
      <c r="E1824" s="14" t="s">
        <v>165</v>
      </c>
      <c r="F1824" s="43">
        <v>4.636256217956543</v>
      </c>
      <c r="V1824"/>
    </row>
    <row r="1825" spans="1:22" x14ac:dyDescent="0.2">
      <c r="A1825" s="14" t="s">
        <v>71</v>
      </c>
      <c r="B1825" s="14" t="s">
        <v>70</v>
      </c>
      <c r="C1825" s="14" t="s">
        <v>141</v>
      </c>
      <c r="D1825" t="s">
        <v>10</v>
      </c>
      <c r="E1825" s="14" t="s">
        <v>165</v>
      </c>
      <c r="F1825" s="43">
        <v>4.2739566415548325E-3</v>
      </c>
      <c r="V1825"/>
    </row>
    <row r="1826" spans="1:22" x14ac:dyDescent="0.2">
      <c r="A1826" s="14" t="s">
        <v>72</v>
      </c>
      <c r="B1826" s="14" t="s">
        <v>70</v>
      </c>
      <c r="C1826" s="14" t="s">
        <v>153</v>
      </c>
      <c r="D1826" t="s">
        <v>10</v>
      </c>
      <c r="E1826" s="14" t="s">
        <v>165</v>
      </c>
      <c r="F1826" s="43">
        <v>12.399979174137115</v>
      </c>
      <c r="V1826"/>
    </row>
    <row r="1827" spans="1:22" x14ac:dyDescent="0.2">
      <c r="A1827" s="14" t="s">
        <v>72</v>
      </c>
      <c r="B1827" s="14" t="s">
        <v>70</v>
      </c>
      <c r="C1827" s="14" t="s">
        <v>49</v>
      </c>
      <c r="D1827" t="s">
        <v>10</v>
      </c>
      <c r="E1827" s="14" t="s">
        <v>165</v>
      </c>
      <c r="F1827" s="43">
        <v>4.636256217956543</v>
      </c>
      <c r="V1827"/>
    </row>
    <row r="1828" spans="1:22" x14ac:dyDescent="0.2">
      <c r="A1828" s="14" t="s">
        <v>72</v>
      </c>
      <c r="B1828" s="14" t="s">
        <v>70</v>
      </c>
      <c r="C1828" s="14" t="s">
        <v>141</v>
      </c>
      <c r="D1828" t="s">
        <v>10</v>
      </c>
      <c r="E1828" s="14" t="s">
        <v>165</v>
      </c>
      <c r="F1828" s="43">
        <v>4.2739566415548325E-3</v>
      </c>
      <c r="V1828"/>
    </row>
    <row r="1829" spans="1:22" x14ac:dyDescent="0.2">
      <c r="A1829" s="14" t="s">
        <v>70</v>
      </c>
      <c r="B1829" s="14" t="s">
        <v>152</v>
      </c>
      <c r="C1829" s="14" t="s">
        <v>153</v>
      </c>
      <c r="D1829" t="s">
        <v>10</v>
      </c>
      <c r="E1829" s="14" t="s">
        <v>165</v>
      </c>
      <c r="F1829" s="43">
        <v>20.736905544996262</v>
      </c>
      <c r="V1829"/>
    </row>
    <row r="1830" spans="1:22" x14ac:dyDescent="0.2">
      <c r="A1830" s="14" t="s">
        <v>70</v>
      </c>
      <c r="B1830" s="14" t="s">
        <v>152</v>
      </c>
      <c r="C1830" s="14" t="s">
        <v>49</v>
      </c>
      <c r="D1830" t="s">
        <v>10</v>
      </c>
      <c r="E1830" s="14" t="s">
        <v>165</v>
      </c>
      <c r="F1830" s="43">
        <v>7.7533683776855469</v>
      </c>
      <c r="V1830"/>
    </row>
    <row r="1831" spans="1:22" x14ac:dyDescent="0.2">
      <c r="A1831" s="14" t="s">
        <v>70</v>
      </c>
      <c r="B1831" s="14" t="s">
        <v>152</v>
      </c>
      <c r="C1831" s="14" t="s">
        <v>141</v>
      </c>
      <c r="D1831" t="s">
        <v>10</v>
      </c>
      <c r="E1831" s="14" t="s">
        <v>165</v>
      </c>
      <c r="F1831" s="43">
        <v>7.1474825963377953E-3</v>
      </c>
      <c r="V1831"/>
    </row>
    <row r="1832" spans="1:22" x14ac:dyDescent="0.2">
      <c r="A1832" s="14" t="s">
        <v>71</v>
      </c>
      <c r="B1832" s="14" t="s">
        <v>152</v>
      </c>
      <c r="C1832" s="14" t="s">
        <v>153</v>
      </c>
      <c r="D1832" t="s">
        <v>10</v>
      </c>
      <c r="E1832" s="14" t="s">
        <v>165</v>
      </c>
      <c r="F1832" s="43">
        <v>18.027759164571762</v>
      </c>
      <c r="V1832"/>
    </row>
    <row r="1833" spans="1:22" x14ac:dyDescent="0.2">
      <c r="A1833" s="14" t="s">
        <v>71</v>
      </c>
      <c r="B1833" s="14" t="s">
        <v>152</v>
      </c>
      <c r="C1833" s="14" t="s">
        <v>49</v>
      </c>
      <c r="D1833" t="s">
        <v>10</v>
      </c>
      <c r="E1833" s="14" t="s">
        <v>165</v>
      </c>
      <c r="F1833" s="43">
        <v>6.7404394149780273</v>
      </c>
      <c r="V1833"/>
    </row>
    <row r="1834" spans="1:22" x14ac:dyDescent="0.2">
      <c r="A1834" s="14" t="s">
        <v>71</v>
      </c>
      <c r="B1834" s="14" t="s">
        <v>152</v>
      </c>
      <c r="C1834" s="14" t="s">
        <v>141</v>
      </c>
      <c r="D1834" t="s">
        <v>10</v>
      </c>
      <c r="E1834" s="14" t="s">
        <v>165</v>
      </c>
      <c r="F1834" s="43">
        <v>6.2137087807059288E-3</v>
      </c>
      <c r="V1834"/>
    </row>
    <row r="1835" spans="1:22" x14ac:dyDescent="0.2">
      <c r="A1835" s="14" t="s">
        <v>72</v>
      </c>
      <c r="B1835" s="14" t="s">
        <v>152</v>
      </c>
      <c r="C1835" s="14" t="s">
        <v>153</v>
      </c>
      <c r="D1835" t="s">
        <v>10</v>
      </c>
      <c r="E1835" s="14" t="s">
        <v>165</v>
      </c>
      <c r="F1835" s="43">
        <v>18.027759164571762</v>
      </c>
      <c r="V1835"/>
    </row>
    <row r="1836" spans="1:22" x14ac:dyDescent="0.2">
      <c r="A1836" s="14" t="s">
        <v>72</v>
      </c>
      <c r="B1836" s="14" t="s">
        <v>152</v>
      </c>
      <c r="C1836" s="14" t="s">
        <v>49</v>
      </c>
      <c r="D1836" t="s">
        <v>10</v>
      </c>
      <c r="E1836" s="14" t="s">
        <v>165</v>
      </c>
      <c r="F1836" s="43">
        <v>6.7404394149780273</v>
      </c>
      <c r="V1836"/>
    </row>
    <row r="1837" spans="1:22" x14ac:dyDescent="0.2">
      <c r="A1837" s="14" t="s">
        <v>72</v>
      </c>
      <c r="B1837" s="14" t="s">
        <v>152</v>
      </c>
      <c r="C1837" s="14" t="s">
        <v>141</v>
      </c>
      <c r="D1837" t="s">
        <v>10</v>
      </c>
      <c r="E1837" s="14" t="s">
        <v>165</v>
      </c>
      <c r="F1837" s="43">
        <v>6.2137087807059288E-3</v>
      </c>
      <c r="V1837"/>
    </row>
    <row r="1838" spans="1:22" x14ac:dyDescent="0.2">
      <c r="A1838" s="14" t="s">
        <v>70</v>
      </c>
      <c r="B1838" s="14" t="s">
        <v>70</v>
      </c>
      <c r="C1838" s="14" t="s">
        <v>153</v>
      </c>
      <c r="D1838" t="s">
        <v>10</v>
      </c>
      <c r="E1838" s="14" t="s">
        <v>166</v>
      </c>
      <c r="F1838" s="43">
        <v>1.212</v>
      </c>
      <c r="V1838"/>
    </row>
    <row r="1839" spans="1:22" x14ac:dyDescent="0.2">
      <c r="A1839" s="14" t="s">
        <v>70</v>
      </c>
      <c r="B1839" s="14" t="s">
        <v>70</v>
      </c>
      <c r="C1839" s="14" t="s">
        <v>49</v>
      </c>
      <c r="D1839" t="s">
        <v>10</v>
      </c>
      <c r="E1839" s="14" t="s">
        <v>166</v>
      </c>
      <c r="F1839" s="43">
        <v>0.45315742492675781</v>
      </c>
      <c r="V1839"/>
    </row>
    <row r="1840" spans="1:22" x14ac:dyDescent="0.2">
      <c r="A1840" s="14" t="s">
        <v>70</v>
      </c>
      <c r="B1840" s="14" t="s">
        <v>70</v>
      </c>
      <c r="C1840" s="14" t="s">
        <v>141</v>
      </c>
      <c r="D1840" t="s">
        <v>10</v>
      </c>
      <c r="E1840" s="14" t="s">
        <v>166</v>
      </c>
      <c r="F1840" s="43">
        <v>4.1774549754336476E-4</v>
      </c>
      <c r="V1840"/>
    </row>
    <row r="1841" spans="1:22" x14ac:dyDescent="0.2">
      <c r="A1841" s="14" t="s">
        <v>71</v>
      </c>
      <c r="B1841" s="14" t="s">
        <v>70</v>
      </c>
      <c r="C1841" s="14" t="s">
        <v>153</v>
      </c>
      <c r="D1841" t="s">
        <v>10</v>
      </c>
      <c r="E1841" s="14" t="s">
        <v>166</v>
      </c>
      <c r="F1841" s="43">
        <v>1.212</v>
      </c>
      <c r="V1841"/>
    </row>
    <row r="1842" spans="1:22" x14ac:dyDescent="0.2">
      <c r="A1842" s="14" t="s">
        <v>71</v>
      </c>
      <c r="B1842" s="14" t="s">
        <v>70</v>
      </c>
      <c r="C1842" s="14" t="s">
        <v>49</v>
      </c>
      <c r="D1842" t="s">
        <v>10</v>
      </c>
      <c r="E1842" s="14" t="s">
        <v>166</v>
      </c>
      <c r="F1842" s="43">
        <v>0.45315742492675781</v>
      </c>
      <c r="V1842"/>
    </row>
    <row r="1843" spans="1:22" x14ac:dyDescent="0.2">
      <c r="A1843" s="14" t="s">
        <v>71</v>
      </c>
      <c r="B1843" s="14" t="s">
        <v>70</v>
      </c>
      <c r="C1843" s="14" t="s">
        <v>141</v>
      </c>
      <c r="D1843" t="s">
        <v>10</v>
      </c>
      <c r="E1843" s="14" t="s">
        <v>166</v>
      </c>
      <c r="F1843" s="43">
        <v>4.1774549754336476E-4</v>
      </c>
      <c r="V1843"/>
    </row>
    <row r="1844" spans="1:22" x14ac:dyDescent="0.2">
      <c r="A1844" s="14" t="s">
        <v>72</v>
      </c>
      <c r="B1844" s="14" t="s">
        <v>70</v>
      </c>
      <c r="C1844" s="14" t="s">
        <v>153</v>
      </c>
      <c r="D1844" t="s">
        <v>10</v>
      </c>
      <c r="E1844" s="14" t="s">
        <v>166</v>
      </c>
      <c r="F1844" s="43">
        <v>1.212</v>
      </c>
      <c r="V1844"/>
    </row>
    <row r="1845" spans="1:22" x14ac:dyDescent="0.2">
      <c r="A1845" s="14" t="s">
        <v>72</v>
      </c>
      <c r="B1845" s="14" t="s">
        <v>70</v>
      </c>
      <c r="C1845" s="14" t="s">
        <v>49</v>
      </c>
      <c r="D1845" t="s">
        <v>10</v>
      </c>
      <c r="E1845" s="14" t="s">
        <v>166</v>
      </c>
      <c r="F1845" s="43">
        <v>0.45315742492675781</v>
      </c>
      <c r="V1845"/>
    </row>
    <row r="1846" spans="1:22" x14ac:dyDescent="0.2">
      <c r="A1846" s="14" t="s">
        <v>72</v>
      </c>
      <c r="B1846" s="14" t="s">
        <v>70</v>
      </c>
      <c r="C1846" s="14" t="s">
        <v>141</v>
      </c>
      <c r="D1846" t="s">
        <v>10</v>
      </c>
      <c r="E1846" s="14" t="s">
        <v>166</v>
      </c>
      <c r="F1846" s="43">
        <v>4.1774549754336476E-4</v>
      </c>
      <c r="V1846"/>
    </row>
    <row r="1847" spans="1:22" x14ac:dyDescent="0.2">
      <c r="A1847" s="14" t="s">
        <v>70</v>
      </c>
      <c r="B1847" s="14" t="s">
        <v>152</v>
      </c>
      <c r="C1847" s="14" t="s">
        <v>153</v>
      </c>
      <c r="D1847" t="s">
        <v>10</v>
      </c>
      <c r="E1847" s="14" t="s">
        <v>166</v>
      </c>
      <c r="F1847" s="43">
        <v>1.212</v>
      </c>
      <c r="V1847"/>
    </row>
    <row r="1848" spans="1:22" x14ac:dyDescent="0.2">
      <c r="A1848" s="14" t="s">
        <v>70</v>
      </c>
      <c r="B1848" s="14" t="s">
        <v>152</v>
      </c>
      <c r="C1848" s="14" t="s">
        <v>49</v>
      </c>
      <c r="D1848" t="s">
        <v>10</v>
      </c>
      <c r="E1848" s="14" t="s">
        <v>166</v>
      </c>
      <c r="F1848" s="43">
        <v>0.45315742492675781</v>
      </c>
      <c r="V1848"/>
    </row>
    <row r="1849" spans="1:22" x14ac:dyDescent="0.2">
      <c r="A1849" s="14" t="s">
        <v>70</v>
      </c>
      <c r="B1849" s="14" t="s">
        <v>152</v>
      </c>
      <c r="C1849" s="14" t="s">
        <v>141</v>
      </c>
      <c r="D1849" t="s">
        <v>10</v>
      </c>
      <c r="E1849" s="14" t="s">
        <v>166</v>
      </c>
      <c r="F1849" s="43">
        <v>4.1774549754336476E-4</v>
      </c>
      <c r="V1849"/>
    </row>
    <row r="1850" spans="1:22" x14ac:dyDescent="0.2">
      <c r="A1850" s="14" t="s">
        <v>71</v>
      </c>
      <c r="B1850" s="14" t="s">
        <v>152</v>
      </c>
      <c r="C1850" s="14" t="s">
        <v>153</v>
      </c>
      <c r="D1850" t="s">
        <v>10</v>
      </c>
      <c r="E1850" s="14" t="s">
        <v>166</v>
      </c>
      <c r="F1850" s="43">
        <v>1.212</v>
      </c>
      <c r="V1850"/>
    </row>
    <row r="1851" spans="1:22" x14ac:dyDescent="0.2">
      <c r="A1851" s="14" t="s">
        <v>71</v>
      </c>
      <c r="B1851" s="14" t="s">
        <v>152</v>
      </c>
      <c r="C1851" s="14" t="s">
        <v>49</v>
      </c>
      <c r="D1851" t="s">
        <v>10</v>
      </c>
      <c r="E1851" s="14" t="s">
        <v>166</v>
      </c>
      <c r="F1851" s="43">
        <v>0.45315742492675781</v>
      </c>
      <c r="V1851"/>
    </row>
    <row r="1852" spans="1:22" x14ac:dyDescent="0.2">
      <c r="A1852" s="14" t="s">
        <v>71</v>
      </c>
      <c r="B1852" s="14" t="s">
        <v>152</v>
      </c>
      <c r="C1852" s="14" t="s">
        <v>141</v>
      </c>
      <c r="D1852" t="s">
        <v>10</v>
      </c>
      <c r="E1852" s="14" t="s">
        <v>166</v>
      </c>
      <c r="F1852" s="43">
        <v>4.1774549754336476E-4</v>
      </c>
      <c r="V1852"/>
    </row>
    <row r="1853" spans="1:22" x14ac:dyDescent="0.2">
      <c r="A1853" s="14" t="s">
        <v>72</v>
      </c>
      <c r="B1853" s="14" t="s">
        <v>152</v>
      </c>
      <c r="C1853" s="14" t="s">
        <v>153</v>
      </c>
      <c r="D1853" t="s">
        <v>10</v>
      </c>
      <c r="E1853" s="14" t="s">
        <v>166</v>
      </c>
      <c r="F1853" s="43">
        <v>1.212</v>
      </c>
      <c r="V1853"/>
    </row>
    <row r="1854" spans="1:22" x14ac:dyDescent="0.2">
      <c r="A1854" s="14" t="s">
        <v>72</v>
      </c>
      <c r="B1854" s="14" t="s">
        <v>152</v>
      </c>
      <c r="C1854" s="14" t="s">
        <v>49</v>
      </c>
      <c r="D1854" t="s">
        <v>10</v>
      </c>
      <c r="E1854" s="14" t="s">
        <v>166</v>
      </c>
      <c r="F1854" s="43">
        <v>0.45315742492675781</v>
      </c>
      <c r="V1854"/>
    </row>
    <row r="1855" spans="1:22" x14ac:dyDescent="0.2">
      <c r="A1855" s="14" t="s">
        <v>72</v>
      </c>
      <c r="B1855" s="14" t="s">
        <v>152</v>
      </c>
      <c r="C1855" s="14" t="s">
        <v>141</v>
      </c>
      <c r="D1855" t="s">
        <v>10</v>
      </c>
      <c r="E1855" s="14" t="s">
        <v>166</v>
      </c>
      <c r="F1855" s="43">
        <v>4.1774549754336476E-4</v>
      </c>
      <c r="V1855"/>
    </row>
    <row r="1856" spans="1:22" x14ac:dyDescent="0.2">
      <c r="A1856" s="14" t="s">
        <v>70</v>
      </c>
      <c r="B1856" s="14" t="s">
        <v>70</v>
      </c>
      <c r="C1856" s="14" t="s">
        <v>153</v>
      </c>
      <c r="D1856" t="s">
        <v>10</v>
      </c>
      <c r="E1856" s="14" t="s">
        <v>167</v>
      </c>
      <c r="F1856" s="43">
        <v>70.82192325592041</v>
      </c>
      <c r="V1856"/>
    </row>
    <row r="1857" spans="1:22" x14ac:dyDescent="0.2">
      <c r="A1857" s="14" t="s">
        <v>70</v>
      </c>
      <c r="B1857" s="14" t="s">
        <v>70</v>
      </c>
      <c r="C1857" s="14" t="s">
        <v>49</v>
      </c>
      <c r="D1857" t="s">
        <v>10</v>
      </c>
      <c r="E1857" s="14" t="s">
        <v>167</v>
      </c>
      <c r="F1857" s="43">
        <v>26.479768753051758</v>
      </c>
      <c r="V1857"/>
    </row>
    <row r="1858" spans="1:22" x14ac:dyDescent="0.2">
      <c r="A1858" s="14" t="s">
        <v>70</v>
      </c>
      <c r="B1858" s="14" t="s">
        <v>70</v>
      </c>
      <c r="C1858" s="14" t="s">
        <v>141</v>
      </c>
      <c r="D1858" t="s">
        <v>10</v>
      </c>
      <c r="E1858" s="14" t="s">
        <v>167</v>
      </c>
      <c r="F1858" s="43">
        <v>2.4410510435700417E-2</v>
      </c>
      <c r="V1858"/>
    </row>
    <row r="1859" spans="1:22" x14ac:dyDescent="0.2">
      <c r="A1859" s="14" t="s">
        <v>71</v>
      </c>
      <c r="B1859" s="14" t="s">
        <v>70</v>
      </c>
      <c r="C1859" s="14" t="s">
        <v>153</v>
      </c>
      <c r="D1859" t="s">
        <v>10</v>
      </c>
      <c r="E1859" s="14" t="s">
        <v>167</v>
      </c>
      <c r="F1859" s="43">
        <v>57.601799249649048</v>
      </c>
      <c r="V1859"/>
    </row>
    <row r="1860" spans="1:22" x14ac:dyDescent="0.2">
      <c r="A1860" s="14" t="s">
        <v>71</v>
      </c>
      <c r="B1860" s="14" t="s">
        <v>70</v>
      </c>
      <c r="C1860" s="14" t="s">
        <v>49</v>
      </c>
      <c r="D1860" t="s">
        <v>10</v>
      </c>
      <c r="E1860" s="14" t="s">
        <v>167</v>
      </c>
      <c r="F1860" s="43">
        <v>21.536867141723633</v>
      </c>
      <c r="V1860"/>
    </row>
    <row r="1861" spans="1:22" x14ac:dyDescent="0.2">
      <c r="A1861" s="14" t="s">
        <v>71</v>
      </c>
      <c r="B1861" s="14" t="s">
        <v>70</v>
      </c>
      <c r="C1861" s="14" t="s">
        <v>141</v>
      </c>
      <c r="D1861" t="s">
        <v>10</v>
      </c>
      <c r="E1861" s="14" t="s">
        <v>167</v>
      </c>
      <c r="F1861" s="43">
        <v>1.9853871315717697E-2</v>
      </c>
      <c r="V1861"/>
    </row>
    <row r="1862" spans="1:22" x14ac:dyDescent="0.2">
      <c r="A1862" s="14" t="s">
        <v>72</v>
      </c>
      <c r="B1862" s="14" t="s">
        <v>70</v>
      </c>
      <c r="C1862" s="14" t="s">
        <v>153</v>
      </c>
      <c r="D1862" t="s">
        <v>10</v>
      </c>
      <c r="E1862" s="14" t="s">
        <v>167</v>
      </c>
      <c r="F1862" s="43">
        <v>92.025958061218262</v>
      </c>
      <c r="V1862"/>
    </row>
    <row r="1863" spans="1:22" x14ac:dyDescent="0.2">
      <c r="A1863" s="14" t="s">
        <v>72</v>
      </c>
      <c r="B1863" s="14" t="s">
        <v>70</v>
      </c>
      <c r="C1863" s="14" t="s">
        <v>49</v>
      </c>
      <c r="D1863" t="s">
        <v>10</v>
      </c>
      <c r="E1863" s="14" t="s">
        <v>167</v>
      </c>
      <c r="F1863" s="43">
        <v>34.407791137695312</v>
      </c>
      <c r="V1863"/>
    </row>
    <row r="1864" spans="1:22" x14ac:dyDescent="0.2">
      <c r="A1864" s="14" t="s">
        <v>72</v>
      </c>
      <c r="B1864" s="14" t="s">
        <v>70</v>
      </c>
      <c r="C1864" s="14" t="s">
        <v>141</v>
      </c>
      <c r="D1864" t="s">
        <v>10</v>
      </c>
      <c r="E1864" s="14" t="s">
        <v>167</v>
      </c>
      <c r="F1864" s="43">
        <v>3.1718999147415161E-2</v>
      </c>
      <c r="V1864"/>
    </row>
    <row r="1865" spans="1:22" x14ac:dyDescent="0.2">
      <c r="A1865" s="14" t="s">
        <v>70</v>
      </c>
      <c r="B1865" s="14" t="s">
        <v>152</v>
      </c>
      <c r="C1865" s="14" t="s">
        <v>153</v>
      </c>
      <c r="D1865" t="s">
        <v>10</v>
      </c>
      <c r="E1865" s="14" t="s">
        <v>167</v>
      </c>
      <c r="F1865" s="43">
        <v>77.809060335159302</v>
      </c>
      <c r="V1865"/>
    </row>
    <row r="1866" spans="1:22" x14ac:dyDescent="0.2">
      <c r="A1866" s="14" t="s">
        <v>70</v>
      </c>
      <c r="B1866" s="14" t="s">
        <v>152</v>
      </c>
      <c r="C1866" s="14" t="s">
        <v>49</v>
      </c>
      <c r="D1866" t="s">
        <v>10</v>
      </c>
      <c r="E1866" s="14" t="s">
        <v>167</v>
      </c>
      <c r="F1866" s="43">
        <v>29.092205047607422</v>
      </c>
      <c r="V1866"/>
    </row>
    <row r="1867" spans="1:22" x14ac:dyDescent="0.2">
      <c r="A1867" s="14" t="s">
        <v>70</v>
      </c>
      <c r="B1867" s="14" t="s">
        <v>152</v>
      </c>
      <c r="C1867" s="14" t="s">
        <v>141</v>
      </c>
      <c r="D1867" t="s">
        <v>10</v>
      </c>
      <c r="E1867" s="14" t="s">
        <v>167</v>
      </c>
      <c r="F1867" s="43">
        <v>2.681879885494709E-2</v>
      </c>
      <c r="V1867"/>
    </row>
    <row r="1868" spans="1:22" x14ac:dyDescent="0.2">
      <c r="A1868" s="14" t="s">
        <v>71</v>
      </c>
      <c r="B1868" s="14" t="s">
        <v>152</v>
      </c>
      <c r="C1868" s="14" t="s">
        <v>153</v>
      </c>
      <c r="D1868" t="s">
        <v>10</v>
      </c>
      <c r="E1868" s="14" t="s">
        <v>167</v>
      </c>
      <c r="F1868" s="43">
        <v>63.229578852653503</v>
      </c>
      <c r="V1868"/>
    </row>
    <row r="1869" spans="1:22" x14ac:dyDescent="0.2">
      <c r="A1869" s="14" t="s">
        <v>71</v>
      </c>
      <c r="B1869" s="14" t="s">
        <v>152</v>
      </c>
      <c r="C1869" s="14" t="s">
        <v>49</v>
      </c>
      <c r="D1869" t="s">
        <v>10</v>
      </c>
      <c r="E1869" s="14" t="s">
        <v>167</v>
      </c>
      <c r="F1869" s="43">
        <v>23.641050338745117</v>
      </c>
      <c r="V1869"/>
    </row>
    <row r="1870" spans="1:22" x14ac:dyDescent="0.2">
      <c r="A1870" s="14" t="s">
        <v>71</v>
      </c>
      <c r="B1870" s="14" t="s">
        <v>152</v>
      </c>
      <c r="C1870" s="14" t="s">
        <v>141</v>
      </c>
      <c r="D1870" t="s">
        <v>10</v>
      </c>
      <c r="E1870" s="14" t="s">
        <v>167</v>
      </c>
      <c r="F1870" s="43">
        <v>2.1793622523546219E-2</v>
      </c>
      <c r="V1870"/>
    </row>
    <row r="1871" spans="1:22" x14ac:dyDescent="0.2">
      <c r="A1871" s="14" t="s">
        <v>72</v>
      </c>
      <c r="B1871" s="14" t="s">
        <v>152</v>
      </c>
      <c r="C1871" s="14" t="s">
        <v>153</v>
      </c>
      <c r="D1871" t="s">
        <v>10</v>
      </c>
      <c r="E1871" s="14" t="s">
        <v>167</v>
      </c>
      <c r="F1871" s="43">
        <v>97.653738021850586</v>
      </c>
      <c r="V1871"/>
    </row>
    <row r="1872" spans="1:22" x14ac:dyDescent="0.2">
      <c r="A1872" s="14" t="s">
        <v>72</v>
      </c>
      <c r="B1872" s="14" t="s">
        <v>152</v>
      </c>
      <c r="C1872" s="14" t="s">
        <v>49</v>
      </c>
      <c r="D1872" t="s">
        <v>10</v>
      </c>
      <c r="E1872" s="14" t="s">
        <v>167</v>
      </c>
      <c r="F1872" s="43">
        <v>36.511978149414062</v>
      </c>
      <c r="V1872"/>
    </row>
    <row r="1873" spans="1:22" x14ac:dyDescent="0.2">
      <c r="A1873" s="14" t="s">
        <v>72</v>
      </c>
      <c r="B1873" s="14" t="s">
        <v>152</v>
      </c>
      <c r="C1873" s="14" t="s">
        <v>141</v>
      </c>
      <c r="D1873" t="s">
        <v>10</v>
      </c>
      <c r="E1873" s="14" t="s">
        <v>167</v>
      </c>
      <c r="F1873" s="43">
        <v>3.3658754080533981E-2</v>
      </c>
      <c r="V1873"/>
    </row>
    <row r="1874" spans="1:22" x14ac:dyDescent="0.2">
      <c r="A1874" s="14" t="s">
        <v>70</v>
      </c>
      <c r="B1874" s="14" t="s">
        <v>70</v>
      </c>
      <c r="C1874" s="14" t="s">
        <v>153</v>
      </c>
      <c r="D1874" t="s">
        <v>10</v>
      </c>
      <c r="E1874" s="14" t="s">
        <v>168</v>
      </c>
      <c r="F1874" s="43">
        <v>73.992524266242981</v>
      </c>
      <c r="V1874"/>
    </row>
    <row r="1875" spans="1:22" x14ac:dyDescent="0.2">
      <c r="A1875" s="14" t="s">
        <v>70</v>
      </c>
      <c r="B1875" s="14" t="s">
        <v>70</v>
      </c>
      <c r="C1875" s="14" t="s">
        <v>49</v>
      </c>
      <c r="D1875" t="s">
        <v>10</v>
      </c>
      <c r="E1875" s="14" t="s">
        <v>168</v>
      </c>
      <c r="F1875" s="43">
        <v>27.665231704711914</v>
      </c>
      <c r="V1875"/>
    </row>
    <row r="1876" spans="1:22" x14ac:dyDescent="0.2">
      <c r="A1876" s="14" t="s">
        <v>70</v>
      </c>
      <c r="B1876" s="14" t="s">
        <v>70</v>
      </c>
      <c r="C1876" s="14" t="s">
        <v>141</v>
      </c>
      <c r="D1876" t="s">
        <v>10</v>
      </c>
      <c r="E1876" s="14" t="s">
        <v>168</v>
      </c>
      <c r="F1876" s="43">
        <v>2.5503335520625114E-2</v>
      </c>
      <c r="V1876"/>
    </row>
    <row r="1877" spans="1:22" x14ac:dyDescent="0.2">
      <c r="A1877" s="14" t="s">
        <v>71</v>
      </c>
      <c r="B1877" s="14" t="s">
        <v>70</v>
      </c>
      <c r="C1877" s="14" t="s">
        <v>153</v>
      </c>
      <c r="D1877" t="s">
        <v>10</v>
      </c>
      <c r="E1877" s="14" t="s">
        <v>168</v>
      </c>
      <c r="F1877" s="43">
        <v>41.479402899742126</v>
      </c>
      <c r="V1877"/>
    </row>
    <row r="1878" spans="1:22" x14ac:dyDescent="0.2">
      <c r="A1878" s="14" t="s">
        <v>71</v>
      </c>
      <c r="B1878" s="14" t="s">
        <v>70</v>
      </c>
      <c r="C1878" s="14" t="s">
        <v>49</v>
      </c>
      <c r="D1878" t="s">
        <v>10</v>
      </c>
      <c r="E1878" s="14" t="s">
        <v>168</v>
      </c>
      <c r="F1878" s="43">
        <v>15.508827209472656</v>
      </c>
      <c r="V1878"/>
    </row>
    <row r="1879" spans="1:22" x14ac:dyDescent="0.2">
      <c r="A1879" s="14" t="s">
        <v>71</v>
      </c>
      <c r="B1879" s="14" t="s">
        <v>70</v>
      </c>
      <c r="C1879" s="14" t="s">
        <v>141</v>
      </c>
      <c r="D1879" t="s">
        <v>10</v>
      </c>
      <c r="E1879" s="14" t="s">
        <v>168</v>
      </c>
      <c r="F1879" s="43">
        <v>1.429689209908247E-2</v>
      </c>
      <c r="V1879"/>
    </row>
    <row r="1880" spans="1:22" x14ac:dyDescent="0.2">
      <c r="A1880" s="14" t="s">
        <v>72</v>
      </c>
      <c r="B1880" s="14" t="s">
        <v>70</v>
      </c>
      <c r="C1880" s="14" t="s">
        <v>153</v>
      </c>
      <c r="D1880" t="s">
        <v>10</v>
      </c>
      <c r="E1880" s="14" t="s">
        <v>168</v>
      </c>
      <c r="F1880" s="43">
        <v>121.52647733688354</v>
      </c>
      <c r="V1880"/>
    </row>
    <row r="1881" spans="1:22" x14ac:dyDescent="0.2">
      <c r="A1881" s="14" t="s">
        <v>72</v>
      </c>
      <c r="B1881" s="14" t="s">
        <v>70</v>
      </c>
      <c r="C1881" s="14" t="s">
        <v>49</v>
      </c>
      <c r="D1881" t="s">
        <v>10</v>
      </c>
      <c r="E1881" s="14" t="s">
        <v>168</v>
      </c>
      <c r="F1881" s="43">
        <v>45.437808990478516</v>
      </c>
      <c r="V1881"/>
    </row>
    <row r="1882" spans="1:22" x14ac:dyDescent="0.2">
      <c r="A1882" s="14" t="s">
        <v>72</v>
      </c>
      <c r="B1882" s="14" t="s">
        <v>70</v>
      </c>
      <c r="C1882" s="14" t="s">
        <v>141</v>
      </c>
      <c r="D1882" t="s">
        <v>10</v>
      </c>
      <c r="E1882" s="14" t="s">
        <v>168</v>
      </c>
      <c r="F1882" s="43">
        <v>4.1887078434228897E-2</v>
      </c>
      <c r="V1882"/>
    </row>
    <row r="1883" spans="1:22" x14ac:dyDescent="0.2">
      <c r="A1883" s="14" t="s">
        <v>70</v>
      </c>
      <c r="B1883" s="14" t="s">
        <v>152</v>
      </c>
      <c r="C1883" s="14" t="s">
        <v>153</v>
      </c>
      <c r="D1883" t="s">
        <v>10</v>
      </c>
      <c r="E1883" s="14" t="s">
        <v>168</v>
      </c>
      <c r="F1883" s="43">
        <v>41.836291670799255</v>
      </c>
      <c r="V1883"/>
    </row>
    <row r="1884" spans="1:22" x14ac:dyDescent="0.2">
      <c r="A1884" s="14" t="s">
        <v>70</v>
      </c>
      <c r="B1884" s="14" t="s">
        <v>152</v>
      </c>
      <c r="C1884" s="14" t="s">
        <v>49</v>
      </c>
      <c r="D1884" t="s">
        <v>10</v>
      </c>
      <c r="E1884" s="14" t="s">
        <v>168</v>
      </c>
      <c r="F1884" s="43">
        <v>15.642265319824219</v>
      </c>
      <c r="V1884"/>
    </row>
    <row r="1885" spans="1:22" x14ac:dyDescent="0.2">
      <c r="A1885" s="14" t="s">
        <v>70</v>
      </c>
      <c r="B1885" s="14" t="s">
        <v>152</v>
      </c>
      <c r="C1885" s="14" t="s">
        <v>141</v>
      </c>
      <c r="D1885" t="s">
        <v>10</v>
      </c>
      <c r="E1885" s="14" t="s">
        <v>168</v>
      </c>
      <c r="F1885" s="43">
        <v>1.4419903047382832E-2</v>
      </c>
      <c r="V1885"/>
    </row>
    <row r="1886" spans="1:22" x14ac:dyDescent="0.2">
      <c r="A1886" s="14" t="s">
        <v>71</v>
      </c>
      <c r="B1886" s="14" t="s">
        <v>152</v>
      </c>
      <c r="C1886" s="14" t="s">
        <v>153</v>
      </c>
      <c r="D1886" t="s">
        <v>10</v>
      </c>
      <c r="E1886" s="14" t="s">
        <v>168</v>
      </c>
      <c r="F1886" s="43">
        <v>10.682527422904968</v>
      </c>
      <c r="V1886"/>
    </row>
    <row r="1887" spans="1:22" x14ac:dyDescent="0.2">
      <c r="A1887" s="14" t="s">
        <v>71</v>
      </c>
      <c r="B1887" s="14" t="s">
        <v>152</v>
      </c>
      <c r="C1887" s="14" t="s">
        <v>49</v>
      </c>
      <c r="D1887" t="s">
        <v>10</v>
      </c>
      <c r="E1887" s="14" t="s">
        <v>168</v>
      </c>
      <c r="F1887" s="43">
        <v>3.9941141605377197</v>
      </c>
      <c r="V1887"/>
    </row>
    <row r="1888" spans="1:22" x14ac:dyDescent="0.2">
      <c r="A1888" s="14" t="s">
        <v>71</v>
      </c>
      <c r="B1888" s="14" t="s">
        <v>152</v>
      </c>
      <c r="C1888" s="14" t="s">
        <v>141</v>
      </c>
      <c r="D1888" t="s">
        <v>10</v>
      </c>
      <c r="E1888" s="14" t="s">
        <v>168</v>
      </c>
      <c r="F1888" s="43">
        <v>3.681994741782546E-3</v>
      </c>
      <c r="V1888"/>
    </row>
    <row r="1889" spans="1:22" x14ac:dyDescent="0.2">
      <c r="A1889" s="14" t="s">
        <v>72</v>
      </c>
      <c r="B1889" s="14" t="s">
        <v>152</v>
      </c>
      <c r="C1889" s="14" t="s">
        <v>153</v>
      </c>
      <c r="D1889" t="s">
        <v>10</v>
      </c>
      <c r="E1889" s="14" t="s">
        <v>168</v>
      </c>
      <c r="F1889" s="43">
        <v>90.729603290557861</v>
      </c>
      <c r="V1889"/>
    </row>
    <row r="1890" spans="1:22" x14ac:dyDescent="0.2">
      <c r="A1890" s="14" t="s">
        <v>72</v>
      </c>
      <c r="B1890" s="14" t="s">
        <v>152</v>
      </c>
      <c r="C1890" s="14" t="s">
        <v>49</v>
      </c>
      <c r="D1890" t="s">
        <v>10</v>
      </c>
      <c r="E1890" s="14" t="s">
        <v>168</v>
      </c>
      <c r="F1890" s="43">
        <v>33.923095703125</v>
      </c>
      <c r="V1890"/>
    </row>
    <row r="1891" spans="1:22" x14ac:dyDescent="0.2">
      <c r="A1891" s="14" t="s">
        <v>72</v>
      </c>
      <c r="B1891" s="14" t="s">
        <v>152</v>
      </c>
      <c r="C1891" s="14" t="s">
        <v>141</v>
      </c>
      <c r="D1891" t="s">
        <v>10</v>
      </c>
      <c r="E1891" s="14" t="s">
        <v>168</v>
      </c>
      <c r="F1891" s="43">
        <v>3.1272180378437042E-2</v>
      </c>
      <c r="V1891"/>
    </row>
    <row r="1892" spans="1:22" x14ac:dyDescent="0.2">
      <c r="A1892" s="14" t="s">
        <v>70</v>
      </c>
      <c r="B1892" s="14" t="s">
        <v>70</v>
      </c>
      <c r="C1892" s="14" t="s">
        <v>153</v>
      </c>
      <c r="D1892" t="s">
        <v>11</v>
      </c>
      <c r="E1892" s="14" t="s">
        <v>85</v>
      </c>
      <c r="F1892" s="43">
        <v>688.67600154876709</v>
      </c>
      <c r="V1892"/>
    </row>
    <row r="1893" spans="1:22" x14ac:dyDescent="0.2">
      <c r="A1893" s="14" t="s">
        <v>70</v>
      </c>
      <c r="B1893" s="14" t="s">
        <v>70</v>
      </c>
      <c r="C1893" s="14" t="s">
        <v>49</v>
      </c>
      <c r="D1893" t="s">
        <v>11</v>
      </c>
      <c r="E1893" s="14" t="s">
        <v>85</v>
      </c>
      <c r="F1893" s="43">
        <v>93.5277099609375</v>
      </c>
      <c r="V1893"/>
    </row>
    <row r="1894" spans="1:22" x14ac:dyDescent="0.2">
      <c r="A1894" s="14" t="s">
        <v>70</v>
      </c>
      <c r="B1894" s="14" t="s">
        <v>70</v>
      </c>
      <c r="C1894" s="14" t="s">
        <v>141</v>
      </c>
      <c r="D1894" t="s">
        <v>11</v>
      </c>
      <c r="E1894" s="14" t="s">
        <v>85</v>
      </c>
      <c r="F1894" s="43">
        <v>8.8893339037895203E-2</v>
      </c>
      <c r="V1894"/>
    </row>
    <row r="1895" spans="1:22" x14ac:dyDescent="0.2">
      <c r="A1895" s="14" t="s">
        <v>71</v>
      </c>
      <c r="B1895" s="14" t="s">
        <v>70</v>
      </c>
      <c r="C1895" s="14" t="s">
        <v>153</v>
      </c>
      <c r="D1895" t="s">
        <v>11</v>
      </c>
      <c r="E1895" s="14" t="s">
        <v>85</v>
      </c>
      <c r="F1895" s="43">
        <v>625.29719242453575</v>
      </c>
      <c r="V1895"/>
    </row>
    <row r="1896" spans="1:22" x14ac:dyDescent="0.2">
      <c r="A1896" s="14" t="s">
        <v>71</v>
      </c>
      <c r="B1896" s="14" t="s">
        <v>70</v>
      </c>
      <c r="C1896" s="14" t="s">
        <v>49</v>
      </c>
      <c r="D1896" t="s">
        <v>11</v>
      </c>
      <c r="E1896" s="14" t="s">
        <v>85</v>
      </c>
      <c r="F1896" s="43">
        <v>84.920356750488281</v>
      </c>
      <c r="V1896"/>
    </row>
    <row r="1897" spans="1:22" x14ac:dyDescent="0.2">
      <c r="A1897" s="14" t="s">
        <v>71</v>
      </c>
      <c r="B1897" s="14" t="s">
        <v>70</v>
      </c>
      <c r="C1897" s="14" t="s">
        <v>141</v>
      </c>
      <c r="D1897" t="s">
        <v>11</v>
      </c>
      <c r="E1897" s="14" t="s">
        <v>85</v>
      </c>
      <c r="F1897" s="43">
        <v>8.0712489783763885E-2</v>
      </c>
      <c r="V1897"/>
    </row>
    <row r="1898" spans="1:22" x14ac:dyDescent="0.2">
      <c r="A1898" s="14" t="s">
        <v>72</v>
      </c>
      <c r="B1898" s="14" t="s">
        <v>70</v>
      </c>
      <c r="C1898" s="14" t="s">
        <v>153</v>
      </c>
      <c r="D1898" t="s">
        <v>11</v>
      </c>
      <c r="E1898" s="14" t="s">
        <v>85</v>
      </c>
      <c r="F1898" s="43">
        <v>824.21400862932205</v>
      </c>
      <c r="V1898"/>
    </row>
    <row r="1899" spans="1:22" x14ac:dyDescent="0.2">
      <c r="A1899" s="14" t="s">
        <v>72</v>
      </c>
      <c r="B1899" s="14" t="s">
        <v>70</v>
      </c>
      <c r="C1899" s="14" t="s">
        <v>49</v>
      </c>
      <c r="D1899" t="s">
        <v>11</v>
      </c>
      <c r="E1899" s="14" t="s">
        <v>85</v>
      </c>
      <c r="F1899" s="43">
        <v>111.93485260009766</v>
      </c>
      <c r="V1899"/>
    </row>
    <row r="1900" spans="1:22" x14ac:dyDescent="0.2">
      <c r="A1900" s="14" t="s">
        <v>72</v>
      </c>
      <c r="B1900" s="14" t="s">
        <v>70</v>
      </c>
      <c r="C1900" s="14" t="s">
        <v>141</v>
      </c>
      <c r="D1900" t="s">
        <v>11</v>
      </c>
      <c r="E1900" s="14" t="s">
        <v>85</v>
      </c>
      <c r="F1900" s="43">
        <v>0.1063883975148201</v>
      </c>
      <c r="V1900"/>
    </row>
    <row r="1901" spans="1:22" x14ac:dyDescent="0.2">
      <c r="A1901" s="14" t="s">
        <v>70</v>
      </c>
      <c r="B1901" s="14" t="s">
        <v>152</v>
      </c>
      <c r="C1901" s="14" t="s">
        <v>153</v>
      </c>
      <c r="D1901" t="s">
        <v>11</v>
      </c>
      <c r="E1901" s="14" t="s">
        <v>85</v>
      </c>
      <c r="F1901" s="43">
        <v>688.67600154876709</v>
      </c>
      <c r="V1901"/>
    </row>
    <row r="1902" spans="1:22" x14ac:dyDescent="0.2">
      <c r="A1902" s="14" t="s">
        <v>70</v>
      </c>
      <c r="B1902" s="14" t="s">
        <v>152</v>
      </c>
      <c r="C1902" s="14" t="s">
        <v>49</v>
      </c>
      <c r="D1902" t="s">
        <v>11</v>
      </c>
      <c r="E1902" s="14" t="s">
        <v>85</v>
      </c>
      <c r="F1902" s="43">
        <v>93.5277099609375</v>
      </c>
      <c r="V1902"/>
    </row>
    <row r="1903" spans="1:22" x14ac:dyDescent="0.2">
      <c r="A1903" s="14" t="s">
        <v>70</v>
      </c>
      <c r="B1903" s="14" t="s">
        <v>152</v>
      </c>
      <c r="C1903" s="14" t="s">
        <v>141</v>
      </c>
      <c r="D1903" t="s">
        <v>11</v>
      </c>
      <c r="E1903" s="14" t="s">
        <v>85</v>
      </c>
      <c r="F1903" s="43">
        <v>8.8893339037895203E-2</v>
      </c>
      <c r="V1903"/>
    </row>
    <row r="1904" spans="1:22" x14ac:dyDescent="0.2">
      <c r="A1904" s="14" t="s">
        <v>71</v>
      </c>
      <c r="B1904" s="14" t="s">
        <v>152</v>
      </c>
      <c r="C1904" s="14" t="s">
        <v>153</v>
      </c>
      <c r="D1904" t="s">
        <v>11</v>
      </c>
      <c r="E1904" s="14" t="s">
        <v>85</v>
      </c>
      <c r="F1904" s="43">
        <v>625.29719242453575</v>
      </c>
      <c r="V1904"/>
    </row>
    <row r="1905" spans="1:22" x14ac:dyDescent="0.2">
      <c r="A1905" s="14" t="s">
        <v>71</v>
      </c>
      <c r="B1905" s="14" t="s">
        <v>152</v>
      </c>
      <c r="C1905" s="14" t="s">
        <v>49</v>
      </c>
      <c r="D1905" t="s">
        <v>11</v>
      </c>
      <c r="E1905" s="14" t="s">
        <v>85</v>
      </c>
      <c r="F1905" s="43">
        <v>84.920356750488281</v>
      </c>
      <c r="V1905"/>
    </row>
    <row r="1906" spans="1:22" x14ac:dyDescent="0.2">
      <c r="A1906" s="14" t="s">
        <v>71</v>
      </c>
      <c r="B1906" s="14" t="s">
        <v>152</v>
      </c>
      <c r="C1906" s="14" t="s">
        <v>141</v>
      </c>
      <c r="D1906" t="s">
        <v>11</v>
      </c>
      <c r="E1906" s="14" t="s">
        <v>85</v>
      </c>
      <c r="F1906" s="43">
        <v>8.0712489783763885E-2</v>
      </c>
      <c r="V1906"/>
    </row>
    <row r="1907" spans="1:22" x14ac:dyDescent="0.2">
      <c r="A1907" s="14" t="s">
        <v>72</v>
      </c>
      <c r="B1907" s="14" t="s">
        <v>152</v>
      </c>
      <c r="C1907" s="14" t="s">
        <v>153</v>
      </c>
      <c r="D1907" t="s">
        <v>11</v>
      </c>
      <c r="E1907" s="14" t="s">
        <v>85</v>
      </c>
      <c r="F1907" s="43">
        <v>824.21400862932205</v>
      </c>
      <c r="V1907"/>
    </row>
    <row r="1908" spans="1:22" x14ac:dyDescent="0.2">
      <c r="A1908" s="14" t="s">
        <v>72</v>
      </c>
      <c r="B1908" s="14" t="s">
        <v>152</v>
      </c>
      <c r="C1908" s="14" t="s">
        <v>49</v>
      </c>
      <c r="D1908" t="s">
        <v>11</v>
      </c>
      <c r="E1908" s="14" t="s">
        <v>85</v>
      </c>
      <c r="F1908" s="43">
        <v>111.93485260009766</v>
      </c>
      <c r="V1908"/>
    </row>
    <row r="1909" spans="1:22" x14ac:dyDescent="0.2">
      <c r="A1909" s="14" t="s">
        <v>72</v>
      </c>
      <c r="B1909" s="14" t="s">
        <v>152</v>
      </c>
      <c r="C1909" s="14" t="s">
        <v>141</v>
      </c>
      <c r="D1909" t="s">
        <v>11</v>
      </c>
      <c r="E1909" s="14" t="s">
        <v>85</v>
      </c>
      <c r="F1909" s="43">
        <v>0.1063883975148201</v>
      </c>
      <c r="V1909"/>
    </row>
    <row r="1910" spans="1:22" x14ac:dyDescent="0.2">
      <c r="A1910" s="14" t="s">
        <v>70</v>
      </c>
      <c r="B1910" s="14" t="s">
        <v>70</v>
      </c>
      <c r="C1910" s="14" t="s">
        <v>153</v>
      </c>
      <c r="D1910" t="s">
        <v>11</v>
      </c>
      <c r="E1910" s="14" t="s">
        <v>156</v>
      </c>
      <c r="F1910" s="43">
        <v>463.82800260186195</v>
      </c>
      <c r="V1910"/>
    </row>
    <row r="1911" spans="1:22" x14ac:dyDescent="0.2">
      <c r="A1911" s="14" t="s">
        <v>70</v>
      </c>
      <c r="B1911" s="14" t="s">
        <v>70</v>
      </c>
      <c r="C1911" s="14" t="s">
        <v>49</v>
      </c>
      <c r="D1911" t="s">
        <v>11</v>
      </c>
      <c r="E1911" s="14" t="s">
        <v>156</v>
      </c>
      <c r="F1911" s="43">
        <v>62.991550445556641</v>
      </c>
      <c r="V1911"/>
    </row>
    <row r="1912" spans="1:22" x14ac:dyDescent="0.2">
      <c r="A1912" s="14" t="s">
        <v>70</v>
      </c>
      <c r="B1912" s="14" t="s">
        <v>70</v>
      </c>
      <c r="C1912" s="14" t="s">
        <v>141</v>
      </c>
      <c r="D1912" t="s">
        <v>11</v>
      </c>
      <c r="E1912" s="14" t="s">
        <v>156</v>
      </c>
      <c r="F1912" s="43">
        <v>5.9870272874832153E-2</v>
      </c>
      <c r="V1912"/>
    </row>
    <row r="1913" spans="1:22" x14ac:dyDescent="0.2">
      <c r="A1913" s="14" t="s">
        <v>71</v>
      </c>
      <c r="B1913" s="14" t="s">
        <v>70</v>
      </c>
      <c r="C1913" s="14" t="s">
        <v>153</v>
      </c>
      <c r="D1913" t="s">
        <v>11</v>
      </c>
      <c r="E1913" s="14" t="s">
        <v>156</v>
      </c>
      <c r="F1913" s="43">
        <v>384.61098724603653</v>
      </c>
      <c r="V1913"/>
    </row>
    <row r="1914" spans="1:22" x14ac:dyDescent="0.2">
      <c r="A1914" s="14" t="s">
        <v>71</v>
      </c>
      <c r="B1914" s="14" t="s">
        <v>70</v>
      </c>
      <c r="C1914" s="14" t="s">
        <v>49</v>
      </c>
      <c r="D1914" t="s">
        <v>11</v>
      </c>
      <c r="E1914" s="14" t="s">
        <v>156</v>
      </c>
      <c r="F1914" s="43">
        <v>52.233249664306641</v>
      </c>
      <c r="V1914"/>
    </row>
    <row r="1915" spans="1:22" x14ac:dyDescent="0.2">
      <c r="A1915" s="14" t="s">
        <v>71</v>
      </c>
      <c r="B1915" s="14" t="s">
        <v>70</v>
      </c>
      <c r="C1915" s="14" t="s">
        <v>141</v>
      </c>
      <c r="D1915" t="s">
        <v>11</v>
      </c>
      <c r="E1915" s="14" t="s">
        <v>156</v>
      </c>
      <c r="F1915" s="43">
        <v>4.964505136013031E-2</v>
      </c>
      <c r="V1915"/>
    </row>
    <row r="1916" spans="1:22" x14ac:dyDescent="0.2">
      <c r="A1916" s="14" t="s">
        <v>72</v>
      </c>
      <c r="B1916" s="14" t="s">
        <v>70</v>
      </c>
      <c r="C1916" s="14" t="s">
        <v>153</v>
      </c>
      <c r="D1916" t="s">
        <v>11</v>
      </c>
      <c r="E1916" s="14" t="s">
        <v>156</v>
      </c>
      <c r="F1916" s="43">
        <v>471.8550036251545</v>
      </c>
      <c r="V1916"/>
    </row>
    <row r="1917" spans="1:22" x14ac:dyDescent="0.2">
      <c r="A1917" s="14" t="s">
        <v>72</v>
      </c>
      <c r="B1917" s="14" t="s">
        <v>70</v>
      </c>
      <c r="C1917" s="14" t="s">
        <v>49</v>
      </c>
      <c r="D1917" t="s">
        <v>11</v>
      </c>
      <c r="E1917" s="14" t="s">
        <v>156</v>
      </c>
      <c r="F1917" s="43">
        <v>64.081680297851562</v>
      </c>
      <c r="V1917"/>
    </row>
    <row r="1918" spans="1:22" x14ac:dyDescent="0.2">
      <c r="A1918" s="14" t="s">
        <v>72</v>
      </c>
      <c r="B1918" s="14" t="s">
        <v>70</v>
      </c>
      <c r="C1918" s="14" t="s">
        <v>141</v>
      </c>
      <c r="D1918" t="s">
        <v>11</v>
      </c>
      <c r="E1918" s="14" t="s">
        <v>156</v>
      </c>
      <c r="F1918" s="43">
        <v>6.0906387865543365E-2</v>
      </c>
      <c r="V1918"/>
    </row>
    <row r="1919" spans="1:22" x14ac:dyDescent="0.2">
      <c r="A1919" s="14" t="s">
        <v>70</v>
      </c>
      <c r="B1919" s="14" t="s">
        <v>152</v>
      </c>
      <c r="C1919" s="14" t="s">
        <v>153</v>
      </c>
      <c r="D1919" t="s">
        <v>11</v>
      </c>
      <c r="E1919" s="14" t="s">
        <v>156</v>
      </c>
      <c r="F1919" s="43">
        <v>463.82800260186195</v>
      </c>
      <c r="V1919"/>
    </row>
    <row r="1920" spans="1:22" x14ac:dyDescent="0.2">
      <c r="A1920" s="14" t="s">
        <v>70</v>
      </c>
      <c r="B1920" s="14" t="s">
        <v>152</v>
      </c>
      <c r="C1920" s="14" t="s">
        <v>49</v>
      </c>
      <c r="D1920" t="s">
        <v>11</v>
      </c>
      <c r="E1920" s="14" t="s">
        <v>156</v>
      </c>
      <c r="F1920" s="43">
        <v>62.991550445556641</v>
      </c>
      <c r="V1920"/>
    </row>
    <row r="1921" spans="1:22" x14ac:dyDescent="0.2">
      <c r="A1921" s="14" t="s">
        <v>70</v>
      </c>
      <c r="B1921" s="14" t="s">
        <v>152</v>
      </c>
      <c r="C1921" s="14" t="s">
        <v>141</v>
      </c>
      <c r="D1921" t="s">
        <v>11</v>
      </c>
      <c r="E1921" s="14" t="s">
        <v>156</v>
      </c>
      <c r="F1921" s="43">
        <v>5.9870272874832153E-2</v>
      </c>
      <c r="V1921"/>
    </row>
    <row r="1922" spans="1:22" x14ac:dyDescent="0.2">
      <c r="A1922" s="14" t="s">
        <v>71</v>
      </c>
      <c r="B1922" s="14" t="s">
        <v>152</v>
      </c>
      <c r="C1922" s="14" t="s">
        <v>153</v>
      </c>
      <c r="D1922" t="s">
        <v>11</v>
      </c>
      <c r="E1922" s="14" t="s">
        <v>156</v>
      </c>
      <c r="F1922" s="43">
        <v>384.61098724603653</v>
      </c>
      <c r="V1922"/>
    </row>
    <row r="1923" spans="1:22" x14ac:dyDescent="0.2">
      <c r="A1923" s="14" t="s">
        <v>71</v>
      </c>
      <c r="B1923" s="14" t="s">
        <v>152</v>
      </c>
      <c r="C1923" s="14" t="s">
        <v>49</v>
      </c>
      <c r="D1923" t="s">
        <v>11</v>
      </c>
      <c r="E1923" s="14" t="s">
        <v>156</v>
      </c>
      <c r="F1923" s="43">
        <v>52.233249664306641</v>
      </c>
      <c r="V1923"/>
    </row>
    <row r="1924" spans="1:22" x14ac:dyDescent="0.2">
      <c r="A1924" s="14" t="s">
        <v>71</v>
      </c>
      <c r="B1924" s="14" t="s">
        <v>152</v>
      </c>
      <c r="C1924" s="14" t="s">
        <v>141</v>
      </c>
      <c r="D1924" t="s">
        <v>11</v>
      </c>
      <c r="E1924" s="14" t="s">
        <v>156</v>
      </c>
      <c r="F1924" s="43">
        <v>4.964505136013031E-2</v>
      </c>
      <c r="V1924"/>
    </row>
    <row r="1925" spans="1:22" x14ac:dyDescent="0.2">
      <c r="A1925" s="14" t="s">
        <v>72</v>
      </c>
      <c r="B1925" s="14" t="s">
        <v>152</v>
      </c>
      <c r="C1925" s="14" t="s">
        <v>153</v>
      </c>
      <c r="D1925" t="s">
        <v>11</v>
      </c>
      <c r="E1925" s="14" t="s">
        <v>156</v>
      </c>
      <c r="F1925" s="43">
        <v>471.8550036251545</v>
      </c>
      <c r="V1925"/>
    </row>
    <row r="1926" spans="1:22" x14ac:dyDescent="0.2">
      <c r="A1926" s="14" t="s">
        <v>72</v>
      </c>
      <c r="B1926" s="14" t="s">
        <v>152</v>
      </c>
      <c r="C1926" s="14" t="s">
        <v>49</v>
      </c>
      <c r="D1926" t="s">
        <v>11</v>
      </c>
      <c r="E1926" s="14" t="s">
        <v>156</v>
      </c>
      <c r="F1926" s="43">
        <v>64.081680297851562</v>
      </c>
      <c r="V1926"/>
    </row>
    <row r="1927" spans="1:22" x14ac:dyDescent="0.2">
      <c r="A1927" s="14" t="s">
        <v>72</v>
      </c>
      <c r="B1927" s="14" t="s">
        <v>152</v>
      </c>
      <c r="C1927" s="14" t="s">
        <v>141</v>
      </c>
      <c r="D1927" t="s">
        <v>11</v>
      </c>
      <c r="E1927" s="14" t="s">
        <v>156</v>
      </c>
      <c r="F1927" s="43">
        <v>6.0906387865543365E-2</v>
      </c>
      <c r="V1927"/>
    </row>
    <row r="1928" spans="1:22" x14ac:dyDescent="0.2">
      <c r="A1928" s="14" t="s">
        <v>70</v>
      </c>
      <c r="B1928" s="14" t="s">
        <v>70</v>
      </c>
      <c r="C1928" s="14" t="s">
        <v>153</v>
      </c>
      <c r="D1928" t="s">
        <v>11</v>
      </c>
      <c r="E1928" s="14" t="s">
        <v>80</v>
      </c>
      <c r="F1928" s="43">
        <v>1152.5039890408516</v>
      </c>
      <c r="V1928"/>
    </row>
    <row r="1929" spans="1:22" x14ac:dyDescent="0.2">
      <c r="A1929" s="14" t="s">
        <v>70</v>
      </c>
      <c r="B1929" s="14" t="s">
        <v>70</v>
      </c>
      <c r="C1929" s="14" t="s">
        <v>49</v>
      </c>
      <c r="D1929" t="s">
        <v>11</v>
      </c>
      <c r="E1929" s="14" t="s">
        <v>80</v>
      </c>
      <c r="F1929" s="43">
        <v>156.51925659179688</v>
      </c>
      <c r="V1929"/>
    </row>
    <row r="1930" spans="1:22" x14ac:dyDescent="0.2">
      <c r="A1930" s="14" t="s">
        <v>70</v>
      </c>
      <c r="B1930" s="14" t="s">
        <v>70</v>
      </c>
      <c r="C1930" s="14" t="s">
        <v>141</v>
      </c>
      <c r="D1930" t="s">
        <v>11</v>
      </c>
      <c r="E1930" s="14" t="s">
        <v>80</v>
      </c>
      <c r="F1930" s="43">
        <v>0.14876361191272736</v>
      </c>
      <c r="V1930"/>
    </row>
    <row r="1931" spans="1:22" x14ac:dyDescent="0.2">
      <c r="A1931" s="14" t="s">
        <v>71</v>
      </c>
      <c r="B1931" s="14" t="s">
        <v>70</v>
      </c>
      <c r="C1931" s="14" t="s">
        <v>153</v>
      </c>
      <c r="D1931" t="s">
        <v>11</v>
      </c>
      <c r="E1931" s="14" t="s">
        <v>80</v>
      </c>
      <c r="F1931" s="43">
        <v>1009.9081743359566</v>
      </c>
      <c r="V1931"/>
    </row>
    <row r="1932" spans="1:22" x14ac:dyDescent="0.2">
      <c r="A1932" s="14" t="s">
        <v>71</v>
      </c>
      <c r="B1932" s="14" t="s">
        <v>70</v>
      </c>
      <c r="C1932" s="14" t="s">
        <v>49</v>
      </c>
      <c r="D1932" t="s">
        <v>11</v>
      </c>
      <c r="E1932" s="14" t="s">
        <v>80</v>
      </c>
      <c r="F1932" s="43">
        <v>137.15361022949219</v>
      </c>
      <c r="V1932"/>
    </row>
    <row r="1933" spans="1:22" x14ac:dyDescent="0.2">
      <c r="A1933" s="14" t="s">
        <v>71</v>
      </c>
      <c r="B1933" s="14" t="s">
        <v>70</v>
      </c>
      <c r="C1933" s="14" t="s">
        <v>141</v>
      </c>
      <c r="D1933" t="s">
        <v>11</v>
      </c>
      <c r="E1933" s="14" t="s">
        <v>80</v>
      </c>
      <c r="F1933" s="43">
        <v>0.13035754859447479</v>
      </c>
      <c r="V1933"/>
    </row>
    <row r="1934" spans="1:22" x14ac:dyDescent="0.2">
      <c r="A1934" s="14" t="s">
        <v>72</v>
      </c>
      <c r="B1934" s="14" t="s">
        <v>70</v>
      </c>
      <c r="C1934" s="14" t="s">
        <v>153</v>
      </c>
      <c r="D1934" t="s">
        <v>11</v>
      </c>
      <c r="E1934" s="14" t="s">
        <v>80</v>
      </c>
      <c r="F1934" s="43">
        <v>1296.0690333843231</v>
      </c>
      <c r="V1934"/>
    </row>
    <row r="1935" spans="1:22" x14ac:dyDescent="0.2">
      <c r="A1935" s="14" t="s">
        <v>72</v>
      </c>
      <c r="B1935" s="14" t="s">
        <v>70</v>
      </c>
      <c r="C1935" s="14" t="s">
        <v>49</v>
      </c>
      <c r="D1935" t="s">
        <v>11</v>
      </c>
      <c r="E1935" s="14" t="s">
        <v>80</v>
      </c>
      <c r="F1935" s="43">
        <v>176.01654052734375</v>
      </c>
      <c r="V1935"/>
    </row>
    <row r="1936" spans="1:22" x14ac:dyDescent="0.2">
      <c r="A1936" s="14" t="s">
        <v>72</v>
      </c>
      <c r="B1936" s="14" t="s">
        <v>70</v>
      </c>
      <c r="C1936" s="14" t="s">
        <v>141</v>
      </c>
      <c r="D1936" t="s">
        <v>11</v>
      </c>
      <c r="E1936" s="14" t="s">
        <v>80</v>
      </c>
      <c r="F1936" s="43">
        <v>0.16729478538036346</v>
      </c>
      <c r="V1936"/>
    </row>
    <row r="1937" spans="1:22" x14ac:dyDescent="0.2">
      <c r="A1937" s="14" t="s">
        <v>70</v>
      </c>
      <c r="B1937" s="14" t="s">
        <v>152</v>
      </c>
      <c r="C1937" s="14" t="s">
        <v>153</v>
      </c>
      <c r="D1937" t="s">
        <v>11</v>
      </c>
      <c r="E1937" s="14" t="s">
        <v>80</v>
      </c>
      <c r="F1937" s="43">
        <v>1152.5039890408516</v>
      </c>
      <c r="V1937"/>
    </row>
    <row r="1938" spans="1:22" x14ac:dyDescent="0.2">
      <c r="A1938" s="14" t="s">
        <v>70</v>
      </c>
      <c r="B1938" s="14" t="s">
        <v>152</v>
      </c>
      <c r="C1938" s="14" t="s">
        <v>49</v>
      </c>
      <c r="D1938" t="s">
        <v>11</v>
      </c>
      <c r="E1938" s="14" t="s">
        <v>80</v>
      </c>
      <c r="F1938" s="43">
        <v>156.51925659179688</v>
      </c>
      <c r="V1938"/>
    </row>
    <row r="1939" spans="1:22" x14ac:dyDescent="0.2">
      <c r="A1939" s="14" t="s">
        <v>70</v>
      </c>
      <c r="B1939" s="14" t="s">
        <v>152</v>
      </c>
      <c r="C1939" s="14" t="s">
        <v>141</v>
      </c>
      <c r="D1939" t="s">
        <v>11</v>
      </c>
      <c r="E1939" s="14" t="s">
        <v>80</v>
      </c>
      <c r="F1939" s="43">
        <v>0.14876361191272736</v>
      </c>
      <c r="V1939"/>
    </row>
    <row r="1940" spans="1:22" x14ac:dyDescent="0.2">
      <c r="A1940" s="14" t="s">
        <v>71</v>
      </c>
      <c r="B1940" s="14" t="s">
        <v>152</v>
      </c>
      <c r="C1940" s="14" t="s">
        <v>153</v>
      </c>
      <c r="D1940" t="s">
        <v>11</v>
      </c>
      <c r="E1940" s="14" t="s">
        <v>80</v>
      </c>
      <c r="F1940" s="43">
        <v>1009.9081743359566</v>
      </c>
      <c r="V1940"/>
    </row>
    <row r="1941" spans="1:22" x14ac:dyDescent="0.2">
      <c r="A1941" s="14" t="s">
        <v>71</v>
      </c>
      <c r="B1941" s="14" t="s">
        <v>152</v>
      </c>
      <c r="C1941" s="14" t="s">
        <v>49</v>
      </c>
      <c r="D1941" t="s">
        <v>11</v>
      </c>
      <c r="E1941" s="14" t="s">
        <v>80</v>
      </c>
      <c r="F1941" s="43">
        <v>137.15361022949219</v>
      </c>
      <c r="V1941"/>
    </row>
    <row r="1942" spans="1:22" x14ac:dyDescent="0.2">
      <c r="A1942" s="14" t="s">
        <v>71</v>
      </c>
      <c r="B1942" s="14" t="s">
        <v>152</v>
      </c>
      <c r="C1942" s="14" t="s">
        <v>141</v>
      </c>
      <c r="D1942" t="s">
        <v>11</v>
      </c>
      <c r="E1942" s="14" t="s">
        <v>80</v>
      </c>
      <c r="F1942" s="43">
        <v>0.13035754859447479</v>
      </c>
      <c r="V1942"/>
    </row>
    <row r="1943" spans="1:22" x14ac:dyDescent="0.2">
      <c r="A1943" s="14" t="s">
        <v>72</v>
      </c>
      <c r="B1943" s="14" t="s">
        <v>152</v>
      </c>
      <c r="C1943" s="14" t="s">
        <v>153</v>
      </c>
      <c r="D1943" t="s">
        <v>11</v>
      </c>
      <c r="E1943" s="14" t="s">
        <v>80</v>
      </c>
      <c r="F1943" s="43">
        <v>1296.0690333843231</v>
      </c>
      <c r="V1943"/>
    </row>
    <row r="1944" spans="1:22" x14ac:dyDescent="0.2">
      <c r="A1944" s="14" t="s">
        <v>72</v>
      </c>
      <c r="B1944" s="14" t="s">
        <v>152</v>
      </c>
      <c r="C1944" s="14" t="s">
        <v>49</v>
      </c>
      <c r="D1944" t="s">
        <v>11</v>
      </c>
      <c r="E1944" s="14" t="s">
        <v>80</v>
      </c>
      <c r="F1944" s="43">
        <v>176.01654052734375</v>
      </c>
      <c r="V1944"/>
    </row>
    <row r="1945" spans="1:22" x14ac:dyDescent="0.2">
      <c r="A1945" s="14" t="s">
        <v>72</v>
      </c>
      <c r="B1945" s="14" t="s">
        <v>152</v>
      </c>
      <c r="C1945" s="14" t="s">
        <v>141</v>
      </c>
      <c r="D1945" t="s">
        <v>11</v>
      </c>
      <c r="E1945" s="14" t="s">
        <v>80</v>
      </c>
      <c r="F1945" s="43">
        <v>0.16729478538036346</v>
      </c>
      <c r="V1945"/>
    </row>
    <row r="1946" spans="1:22" x14ac:dyDescent="0.2">
      <c r="A1946" s="14" t="s">
        <v>70</v>
      </c>
      <c r="B1946" s="14" t="s">
        <v>70</v>
      </c>
      <c r="C1946" s="14" t="s">
        <v>153</v>
      </c>
      <c r="D1946" t="s">
        <v>11</v>
      </c>
      <c r="E1946" s="14" t="s">
        <v>157</v>
      </c>
      <c r="F1946" s="43">
        <v>510.75632400000006</v>
      </c>
      <c r="V1946"/>
    </row>
    <row r="1947" spans="1:22" x14ac:dyDescent="0.2">
      <c r="A1947" s="14" t="s">
        <v>70</v>
      </c>
      <c r="B1947" s="14" t="s">
        <v>70</v>
      </c>
      <c r="C1947" s="14" t="s">
        <v>49</v>
      </c>
      <c r="D1947" t="s">
        <v>11</v>
      </c>
      <c r="E1947" s="14" t="s">
        <v>157</v>
      </c>
      <c r="F1947" s="43">
        <v>69.364791870117188</v>
      </c>
      <c r="V1947"/>
    </row>
    <row r="1948" spans="1:22" x14ac:dyDescent="0.2">
      <c r="A1948" s="14" t="s">
        <v>70</v>
      </c>
      <c r="B1948" s="14" t="s">
        <v>70</v>
      </c>
      <c r="C1948" s="14" t="s">
        <v>141</v>
      </c>
      <c r="D1948" t="s">
        <v>11</v>
      </c>
      <c r="E1948" s="14" t="s">
        <v>157</v>
      </c>
      <c r="F1948" s="43">
        <v>6.5927714109420776E-2</v>
      </c>
      <c r="V1948"/>
    </row>
    <row r="1949" spans="1:22" x14ac:dyDescent="0.2">
      <c r="A1949" s="14" t="s">
        <v>71</v>
      </c>
      <c r="B1949" s="14" t="s">
        <v>70</v>
      </c>
      <c r="C1949" s="14" t="s">
        <v>153</v>
      </c>
      <c r="D1949" t="s">
        <v>11</v>
      </c>
      <c r="E1949" s="14" t="s">
        <v>157</v>
      </c>
      <c r="F1949" s="43">
        <v>510.75632400000018</v>
      </c>
      <c r="V1949"/>
    </row>
    <row r="1950" spans="1:22" x14ac:dyDescent="0.2">
      <c r="A1950" s="14" t="s">
        <v>71</v>
      </c>
      <c r="B1950" s="14" t="s">
        <v>70</v>
      </c>
      <c r="C1950" s="14" t="s">
        <v>49</v>
      </c>
      <c r="D1950" t="s">
        <v>11</v>
      </c>
      <c r="E1950" s="14" t="s">
        <v>157</v>
      </c>
      <c r="F1950" s="43">
        <v>69.364791870117188</v>
      </c>
      <c r="V1950"/>
    </row>
    <row r="1951" spans="1:22" x14ac:dyDescent="0.2">
      <c r="A1951" s="14" t="s">
        <v>71</v>
      </c>
      <c r="B1951" s="14" t="s">
        <v>70</v>
      </c>
      <c r="C1951" s="14" t="s">
        <v>141</v>
      </c>
      <c r="D1951" t="s">
        <v>11</v>
      </c>
      <c r="E1951" s="14" t="s">
        <v>157</v>
      </c>
      <c r="F1951" s="43">
        <v>6.5927714109420776E-2</v>
      </c>
      <c r="V1951"/>
    </row>
    <row r="1952" spans="1:22" x14ac:dyDescent="0.2">
      <c r="A1952" s="14" t="s">
        <v>72</v>
      </c>
      <c r="B1952" s="14" t="s">
        <v>70</v>
      </c>
      <c r="C1952" s="14" t="s">
        <v>153</v>
      </c>
      <c r="D1952" t="s">
        <v>11</v>
      </c>
      <c r="E1952" s="14" t="s">
        <v>157</v>
      </c>
      <c r="F1952" s="43">
        <v>510.75632400000006</v>
      </c>
      <c r="V1952"/>
    </row>
    <row r="1953" spans="1:22" x14ac:dyDescent="0.2">
      <c r="A1953" s="14" t="s">
        <v>72</v>
      </c>
      <c r="B1953" s="14" t="s">
        <v>70</v>
      </c>
      <c r="C1953" s="14" t="s">
        <v>49</v>
      </c>
      <c r="D1953" t="s">
        <v>11</v>
      </c>
      <c r="E1953" s="14" t="s">
        <v>157</v>
      </c>
      <c r="F1953" s="43">
        <v>69.364791870117188</v>
      </c>
      <c r="V1953"/>
    </row>
    <row r="1954" spans="1:22" x14ac:dyDescent="0.2">
      <c r="A1954" s="14" t="s">
        <v>72</v>
      </c>
      <c r="B1954" s="14" t="s">
        <v>70</v>
      </c>
      <c r="C1954" s="14" t="s">
        <v>141</v>
      </c>
      <c r="D1954" t="s">
        <v>11</v>
      </c>
      <c r="E1954" s="14" t="s">
        <v>157</v>
      </c>
      <c r="F1954" s="43">
        <v>6.5927714109420776E-2</v>
      </c>
      <c r="V1954"/>
    </row>
    <row r="1955" spans="1:22" x14ac:dyDescent="0.2">
      <c r="A1955" s="14" t="s">
        <v>70</v>
      </c>
      <c r="B1955" s="14" t="s">
        <v>152</v>
      </c>
      <c r="C1955" s="14" t="s">
        <v>153</v>
      </c>
      <c r="D1955" t="s">
        <v>11</v>
      </c>
      <c r="E1955" s="14" t="s">
        <v>157</v>
      </c>
      <c r="F1955" s="43">
        <v>510.75632400000001</v>
      </c>
      <c r="V1955"/>
    </row>
    <row r="1956" spans="1:22" x14ac:dyDescent="0.2">
      <c r="A1956" s="14" t="s">
        <v>70</v>
      </c>
      <c r="B1956" s="14" t="s">
        <v>152</v>
      </c>
      <c r="C1956" s="14" t="s">
        <v>49</v>
      </c>
      <c r="D1956" t="s">
        <v>11</v>
      </c>
      <c r="E1956" s="14" t="s">
        <v>157</v>
      </c>
      <c r="F1956" s="43">
        <v>69.364791870117188</v>
      </c>
      <c r="V1956"/>
    </row>
    <row r="1957" spans="1:22" x14ac:dyDescent="0.2">
      <c r="A1957" s="14" t="s">
        <v>70</v>
      </c>
      <c r="B1957" s="14" t="s">
        <v>152</v>
      </c>
      <c r="C1957" s="14" t="s">
        <v>141</v>
      </c>
      <c r="D1957" t="s">
        <v>11</v>
      </c>
      <c r="E1957" s="14" t="s">
        <v>157</v>
      </c>
      <c r="F1957" s="43">
        <v>6.5927714109420776E-2</v>
      </c>
      <c r="V1957"/>
    </row>
    <row r="1958" spans="1:22" x14ac:dyDescent="0.2">
      <c r="A1958" s="14" t="s">
        <v>71</v>
      </c>
      <c r="B1958" s="14" t="s">
        <v>152</v>
      </c>
      <c r="C1958" s="14" t="s">
        <v>153</v>
      </c>
      <c r="D1958" t="s">
        <v>11</v>
      </c>
      <c r="E1958" s="14" t="s">
        <v>157</v>
      </c>
      <c r="F1958" s="43">
        <v>510.75632400000001</v>
      </c>
      <c r="V1958"/>
    </row>
    <row r="1959" spans="1:22" x14ac:dyDescent="0.2">
      <c r="A1959" s="14" t="s">
        <v>71</v>
      </c>
      <c r="B1959" s="14" t="s">
        <v>152</v>
      </c>
      <c r="C1959" s="14" t="s">
        <v>49</v>
      </c>
      <c r="D1959" t="s">
        <v>11</v>
      </c>
      <c r="E1959" s="14" t="s">
        <v>157</v>
      </c>
      <c r="F1959" s="43">
        <v>69.364791870117188</v>
      </c>
      <c r="V1959"/>
    </row>
    <row r="1960" spans="1:22" x14ac:dyDescent="0.2">
      <c r="A1960" s="14" t="s">
        <v>71</v>
      </c>
      <c r="B1960" s="14" t="s">
        <v>152</v>
      </c>
      <c r="C1960" s="14" t="s">
        <v>141</v>
      </c>
      <c r="D1960" t="s">
        <v>11</v>
      </c>
      <c r="E1960" s="14" t="s">
        <v>157</v>
      </c>
      <c r="F1960" s="43">
        <v>6.5927714109420776E-2</v>
      </c>
      <c r="V1960"/>
    </row>
    <row r="1961" spans="1:22" x14ac:dyDescent="0.2">
      <c r="A1961" s="14" t="s">
        <v>72</v>
      </c>
      <c r="B1961" s="14" t="s">
        <v>152</v>
      </c>
      <c r="C1961" s="14" t="s">
        <v>153</v>
      </c>
      <c r="D1961" t="s">
        <v>11</v>
      </c>
      <c r="E1961" s="14" t="s">
        <v>157</v>
      </c>
      <c r="F1961" s="43">
        <v>510.75632400000006</v>
      </c>
      <c r="V1961"/>
    </row>
    <row r="1962" spans="1:22" x14ac:dyDescent="0.2">
      <c r="A1962" s="14" t="s">
        <v>72</v>
      </c>
      <c r="B1962" s="14" t="s">
        <v>152</v>
      </c>
      <c r="C1962" s="14" t="s">
        <v>49</v>
      </c>
      <c r="D1962" t="s">
        <v>11</v>
      </c>
      <c r="E1962" s="14" t="s">
        <v>157</v>
      </c>
      <c r="F1962" s="43">
        <v>69.364791870117188</v>
      </c>
      <c r="V1962"/>
    </row>
    <row r="1963" spans="1:22" x14ac:dyDescent="0.2">
      <c r="A1963" s="14" t="s">
        <v>72</v>
      </c>
      <c r="B1963" s="14" t="s">
        <v>152</v>
      </c>
      <c r="C1963" s="14" t="s">
        <v>141</v>
      </c>
      <c r="D1963" t="s">
        <v>11</v>
      </c>
      <c r="E1963" s="14" t="s">
        <v>157</v>
      </c>
      <c r="F1963" s="43">
        <v>6.5927714109420776E-2</v>
      </c>
      <c r="V1963"/>
    </row>
    <row r="1964" spans="1:22" x14ac:dyDescent="0.2">
      <c r="A1964" s="14" t="s">
        <v>70</v>
      </c>
      <c r="B1964" s="14" t="s">
        <v>70</v>
      </c>
      <c r="C1964" s="14" t="s">
        <v>153</v>
      </c>
      <c r="D1964" t="s">
        <v>11</v>
      </c>
      <c r="E1964" s="14" t="s">
        <v>158</v>
      </c>
      <c r="F1964" s="44">
        <v>20.139711000000002</v>
      </c>
      <c r="V1964"/>
    </row>
    <row r="1965" spans="1:22" x14ac:dyDescent="0.2">
      <c r="A1965" s="14" t="s">
        <v>70</v>
      </c>
      <c r="B1965" s="14" t="s">
        <v>70</v>
      </c>
      <c r="C1965" s="14" t="s">
        <v>49</v>
      </c>
      <c r="D1965" t="s">
        <v>11</v>
      </c>
      <c r="E1965" s="14" t="s">
        <v>158</v>
      </c>
      <c r="F1965" s="43">
        <v>2.7351338863372803</v>
      </c>
      <c r="V1965"/>
    </row>
    <row r="1966" spans="1:22" x14ac:dyDescent="0.2">
      <c r="A1966" s="14" t="s">
        <v>70</v>
      </c>
      <c r="B1966" s="14" t="s">
        <v>70</v>
      </c>
      <c r="C1966" s="14" t="s">
        <v>141</v>
      </c>
      <c r="D1966" t="s">
        <v>11</v>
      </c>
      <c r="E1966" s="14" t="s">
        <v>158</v>
      </c>
      <c r="F1966" s="43">
        <v>2.5996058247983456E-3</v>
      </c>
      <c r="V1966"/>
    </row>
    <row r="1967" spans="1:22" x14ac:dyDescent="0.2">
      <c r="A1967" s="14" t="s">
        <v>71</v>
      </c>
      <c r="B1967" s="14" t="s">
        <v>70</v>
      </c>
      <c r="C1967" s="14" t="s">
        <v>153</v>
      </c>
      <c r="D1967" t="s">
        <v>11</v>
      </c>
      <c r="E1967" s="14" t="s">
        <v>158</v>
      </c>
      <c r="F1967" s="44">
        <v>20.139711000000002</v>
      </c>
      <c r="V1967"/>
    </row>
    <row r="1968" spans="1:22" x14ac:dyDescent="0.2">
      <c r="A1968" s="14" t="s">
        <v>71</v>
      </c>
      <c r="B1968" s="14" t="s">
        <v>70</v>
      </c>
      <c r="C1968" s="14" t="s">
        <v>49</v>
      </c>
      <c r="D1968" t="s">
        <v>11</v>
      </c>
      <c r="E1968" s="14" t="s">
        <v>158</v>
      </c>
      <c r="F1968" s="43">
        <v>2.7351338863372803</v>
      </c>
      <c r="V1968"/>
    </row>
    <row r="1969" spans="1:22" x14ac:dyDescent="0.2">
      <c r="A1969" s="14" t="s">
        <v>71</v>
      </c>
      <c r="B1969" s="14" t="s">
        <v>70</v>
      </c>
      <c r="C1969" s="14" t="s">
        <v>141</v>
      </c>
      <c r="D1969" t="s">
        <v>11</v>
      </c>
      <c r="E1969" s="14" t="s">
        <v>158</v>
      </c>
      <c r="F1969" s="43">
        <v>2.5996058247983456E-3</v>
      </c>
      <c r="V1969"/>
    </row>
    <row r="1970" spans="1:22" x14ac:dyDescent="0.2">
      <c r="A1970" s="14" t="s">
        <v>72</v>
      </c>
      <c r="B1970" s="14" t="s">
        <v>70</v>
      </c>
      <c r="C1970" s="14" t="s">
        <v>153</v>
      </c>
      <c r="D1970" t="s">
        <v>11</v>
      </c>
      <c r="E1970" s="14" t="s">
        <v>158</v>
      </c>
      <c r="F1970" s="44">
        <v>20.139710999999998</v>
      </c>
      <c r="V1970"/>
    </row>
    <row r="1971" spans="1:22" x14ac:dyDescent="0.2">
      <c r="A1971" s="14" t="s">
        <v>72</v>
      </c>
      <c r="B1971" s="14" t="s">
        <v>70</v>
      </c>
      <c r="C1971" s="14" t="s">
        <v>49</v>
      </c>
      <c r="D1971" t="s">
        <v>11</v>
      </c>
      <c r="E1971" s="14" t="s">
        <v>158</v>
      </c>
      <c r="F1971" s="43">
        <v>2.7351338863372803</v>
      </c>
      <c r="V1971"/>
    </row>
    <row r="1972" spans="1:22" x14ac:dyDescent="0.2">
      <c r="A1972" s="14" t="s">
        <v>72</v>
      </c>
      <c r="B1972" s="14" t="s">
        <v>70</v>
      </c>
      <c r="C1972" s="14" t="s">
        <v>141</v>
      </c>
      <c r="D1972" t="s">
        <v>11</v>
      </c>
      <c r="E1972" s="14" t="s">
        <v>158</v>
      </c>
      <c r="F1972" s="43">
        <v>2.5996058247983456E-3</v>
      </c>
      <c r="V1972"/>
    </row>
    <row r="1973" spans="1:22" x14ac:dyDescent="0.2">
      <c r="A1973" s="14" t="s">
        <v>70</v>
      </c>
      <c r="B1973" s="14" t="s">
        <v>152</v>
      </c>
      <c r="C1973" s="14" t="s">
        <v>153</v>
      </c>
      <c r="D1973" t="s">
        <v>11</v>
      </c>
      <c r="E1973" s="14" t="s">
        <v>158</v>
      </c>
      <c r="F1973" s="44">
        <v>80.558843999999979</v>
      </c>
      <c r="V1973"/>
    </row>
    <row r="1974" spans="1:22" x14ac:dyDescent="0.2">
      <c r="A1974" s="14" t="s">
        <v>70</v>
      </c>
      <c r="B1974" s="14" t="s">
        <v>152</v>
      </c>
      <c r="C1974" s="14" t="s">
        <v>49</v>
      </c>
      <c r="D1974" t="s">
        <v>11</v>
      </c>
      <c r="E1974" s="14" t="s">
        <v>158</v>
      </c>
      <c r="F1974" s="43">
        <v>10.940535545349121</v>
      </c>
      <c r="V1974"/>
    </row>
    <row r="1975" spans="1:22" x14ac:dyDescent="0.2">
      <c r="A1975" s="14" t="s">
        <v>70</v>
      </c>
      <c r="B1975" s="14" t="s">
        <v>152</v>
      </c>
      <c r="C1975" s="14" t="s">
        <v>141</v>
      </c>
      <c r="D1975" t="s">
        <v>11</v>
      </c>
      <c r="E1975" s="14" t="s">
        <v>158</v>
      </c>
      <c r="F1975" s="43">
        <v>1.0398423299193382E-2</v>
      </c>
      <c r="V1975"/>
    </row>
    <row r="1976" spans="1:22" x14ac:dyDescent="0.2">
      <c r="A1976" s="14" t="s">
        <v>71</v>
      </c>
      <c r="B1976" s="14" t="s">
        <v>152</v>
      </c>
      <c r="C1976" s="14" t="s">
        <v>153</v>
      </c>
      <c r="D1976" t="s">
        <v>11</v>
      </c>
      <c r="E1976" s="14" t="s">
        <v>158</v>
      </c>
      <c r="F1976" s="44">
        <v>80.558843999999993</v>
      </c>
      <c r="V1976"/>
    </row>
    <row r="1977" spans="1:22" x14ac:dyDescent="0.2">
      <c r="A1977" s="14" t="s">
        <v>71</v>
      </c>
      <c r="B1977" s="14" t="s">
        <v>152</v>
      </c>
      <c r="C1977" s="14" t="s">
        <v>49</v>
      </c>
      <c r="D1977" t="s">
        <v>11</v>
      </c>
      <c r="E1977" s="14" t="s">
        <v>158</v>
      </c>
      <c r="F1977" s="43">
        <v>10.940535545349121</v>
      </c>
      <c r="V1977"/>
    </row>
    <row r="1978" spans="1:22" x14ac:dyDescent="0.2">
      <c r="A1978" s="14" t="s">
        <v>71</v>
      </c>
      <c r="B1978" s="14" t="s">
        <v>152</v>
      </c>
      <c r="C1978" s="14" t="s">
        <v>141</v>
      </c>
      <c r="D1978" t="s">
        <v>11</v>
      </c>
      <c r="E1978" s="14" t="s">
        <v>158</v>
      </c>
      <c r="F1978" s="43">
        <v>1.0398423299193382E-2</v>
      </c>
      <c r="V1978"/>
    </row>
    <row r="1979" spans="1:22" x14ac:dyDescent="0.2">
      <c r="A1979" s="14" t="s">
        <v>72</v>
      </c>
      <c r="B1979" s="14" t="s">
        <v>152</v>
      </c>
      <c r="C1979" s="14" t="s">
        <v>153</v>
      </c>
      <c r="D1979" t="s">
        <v>11</v>
      </c>
      <c r="E1979" s="14" t="s">
        <v>158</v>
      </c>
      <c r="F1979" s="44">
        <v>80.558843999999993</v>
      </c>
      <c r="V1979"/>
    </row>
    <row r="1980" spans="1:22" x14ac:dyDescent="0.2">
      <c r="A1980" s="14" t="s">
        <v>72</v>
      </c>
      <c r="B1980" s="14" t="s">
        <v>152</v>
      </c>
      <c r="C1980" s="14" t="s">
        <v>49</v>
      </c>
      <c r="D1980" t="s">
        <v>11</v>
      </c>
      <c r="E1980" s="14" t="s">
        <v>158</v>
      </c>
      <c r="F1980" s="43">
        <v>10.940535545349121</v>
      </c>
      <c r="V1980"/>
    </row>
    <row r="1981" spans="1:22" x14ac:dyDescent="0.2">
      <c r="A1981" s="14" t="s">
        <v>72</v>
      </c>
      <c r="B1981" s="14" t="s">
        <v>152</v>
      </c>
      <c r="C1981" s="14" t="s">
        <v>141</v>
      </c>
      <c r="D1981" t="s">
        <v>11</v>
      </c>
      <c r="E1981" s="14" t="s">
        <v>158</v>
      </c>
      <c r="F1981" s="43">
        <v>1.0398423299193382E-2</v>
      </c>
      <c r="V1981"/>
    </row>
    <row r="1982" spans="1:22" x14ac:dyDescent="0.2">
      <c r="A1982" s="14" t="s">
        <v>70</v>
      </c>
      <c r="B1982" s="14" t="s">
        <v>70</v>
      </c>
      <c r="C1982" s="14" t="s">
        <v>153</v>
      </c>
      <c r="D1982" t="s">
        <v>11</v>
      </c>
      <c r="E1982" s="14" t="s">
        <v>161</v>
      </c>
      <c r="F1982" s="43">
        <v>6.495639999999999</v>
      </c>
      <c r="V1982"/>
    </row>
    <row r="1983" spans="1:22" x14ac:dyDescent="0.2">
      <c r="A1983" s="14" t="s">
        <v>70</v>
      </c>
      <c r="B1983" s="14" t="s">
        <v>70</v>
      </c>
      <c r="C1983" s="14" t="s">
        <v>49</v>
      </c>
      <c r="D1983" t="s">
        <v>11</v>
      </c>
      <c r="E1983" s="14" t="s">
        <v>161</v>
      </c>
      <c r="F1983" s="43">
        <v>0.88215988874435425</v>
      </c>
      <c r="V1983"/>
    </row>
    <row r="1984" spans="1:22" x14ac:dyDescent="0.2">
      <c r="A1984" s="14" t="s">
        <v>70</v>
      </c>
      <c r="B1984" s="14" t="s">
        <v>70</v>
      </c>
      <c r="C1984" s="14" t="s">
        <v>141</v>
      </c>
      <c r="D1984" t="s">
        <v>11</v>
      </c>
      <c r="E1984" s="14" t="s">
        <v>161</v>
      </c>
      <c r="F1984" s="43">
        <v>8.3844817709177732E-4</v>
      </c>
      <c r="V1984"/>
    </row>
    <row r="1985" spans="1:22" x14ac:dyDescent="0.2">
      <c r="A1985" s="14" t="s">
        <v>71</v>
      </c>
      <c r="B1985" s="14" t="s">
        <v>70</v>
      </c>
      <c r="C1985" s="14" t="s">
        <v>153</v>
      </c>
      <c r="D1985" t="s">
        <v>11</v>
      </c>
      <c r="E1985" s="14" t="s">
        <v>161</v>
      </c>
      <c r="F1985" s="43">
        <v>6.4956399999999999</v>
      </c>
      <c r="V1985"/>
    </row>
    <row r="1986" spans="1:22" x14ac:dyDescent="0.2">
      <c r="A1986" s="14" t="s">
        <v>71</v>
      </c>
      <c r="B1986" s="14" t="s">
        <v>70</v>
      </c>
      <c r="C1986" s="14" t="s">
        <v>49</v>
      </c>
      <c r="D1986" t="s">
        <v>11</v>
      </c>
      <c r="E1986" s="14" t="s">
        <v>161</v>
      </c>
      <c r="F1986" s="43">
        <v>0.88215988874435425</v>
      </c>
      <c r="V1986"/>
    </row>
    <row r="1987" spans="1:22" x14ac:dyDescent="0.2">
      <c r="A1987" s="14" t="s">
        <v>71</v>
      </c>
      <c r="B1987" s="14" t="s">
        <v>70</v>
      </c>
      <c r="C1987" s="14" t="s">
        <v>141</v>
      </c>
      <c r="D1987" t="s">
        <v>11</v>
      </c>
      <c r="E1987" s="14" t="s">
        <v>161</v>
      </c>
      <c r="F1987" s="43">
        <v>8.3844817709177732E-4</v>
      </c>
      <c r="V1987"/>
    </row>
    <row r="1988" spans="1:22" x14ac:dyDescent="0.2">
      <c r="A1988" s="14" t="s">
        <v>72</v>
      </c>
      <c r="B1988" s="14" t="s">
        <v>70</v>
      </c>
      <c r="C1988" s="14" t="s">
        <v>153</v>
      </c>
      <c r="D1988" t="s">
        <v>11</v>
      </c>
      <c r="E1988" s="14" t="s">
        <v>161</v>
      </c>
      <c r="F1988" s="43">
        <v>6.4956399999999999</v>
      </c>
      <c r="V1988"/>
    </row>
    <row r="1989" spans="1:22" x14ac:dyDescent="0.2">
      <c r="A1989" s="14" t="s">
        <v>72</v>
      </c>
      <c r="B1989" s="14" t="s">
        <v>70</v>
      </c>
      <c r="C1989" s="14" t="s">
        <v>49</v>
      </c>
      <c r="D1989" t="s">
        <v>11</v>
      </c>
      <c r="E1989" s="14" t="s">
        <v>161</v>
      </c>
      <c r="F1989" s="43">
        <v>0.88215988874435425</v>
      </c>
      <c r="V1989"/>
    </row>
    <row r="1990" spans="1:22" x14ac:dyDescent="0.2">
      <c r="A1990" s="14" t="s">
        <v>72</v>
      </c>
      <c r="B1990" s="14" t="s">
        <v>70</v>
      </c>
      <c r="C1990" s="14" t="s">
        <v>141</v>
      </c>
      <c r="D1990" t="s">
        <v>11</v>
      </c>
      <c r="E1990" s="14" t="s">
        <v>161</v>
      </c>
      <c r="F1990" s="43">
        <v>8.3844817709177732E-4</v>
      </c>
      <c r="V1990"/>
    </row>
    <row r="1991" spans="1:22" x14ac:dyDescent="0.2">
      <c r="A1991" s="14" t="s">
        <v>70</v>
      </c>
      <c r="B1991" s="14" t="s">
        <v>152</v>
      </c>
      <c r="C1991" s="14" t="s">
        <v>153</v>
      </c>
      <c r="D1991" t="s">
        <v>11</v>
      </c>
      <c r="E1991" s="14" t="s">
        <v>161</v>
      </c>
      <c r="F1991" s="43">
        <v>6.4956399999999999</v>
      </c>
      <c r="V1991"/>
    </row>
    <row r="1992" spans="1:22" x14ac:dyDescent="0.2">
      <c r="A1992" s="14" t="s">
        <v>70</v>
      </c>
      <c r="B1992" s="14" t="s">
        <v>152</v>
      </c>
      <c r="C1992" s="14" t="s">
        <v>49</v>
      </c>
      <c r="D1992" t="s">
        <v>11</v>
      </c>
      <c r="E1992" s="14" t="s">
        <v>161</v>
      </c>
      <c r="F1992" s="43">
        <v>0.88215988874435425</v>
      </c>
      <c r="V1992"/>
    </row>
    <row r="1993" spans="1:22" x14ac:dyDescent="0.2">
      <c r="A1993" s="14" t="s">
        <v>70</v>
      </c>
      <c r="B1993" s="14" t="s">
        <v>152</v>
      </c>
      <c r="C1993" s="14" t="s">
        <v>141</v>
      </c>
      <c r="D1993" t="s">
        <v>11</v>
      </c>
      <c r="E1993" s="14" t="s">
        <v>161</v>
      </c>
      <c r="F1993" s="43">
        <v>8.3844817709177732E-4</v>
      </c>
      <c r="V1993"/>
    </row>
    <row r="1994" spans="1:22" x14ac:dyDescent="0.2">
      <c r="A1994" s="14" t="s">
        <v>71</v>
      </c>
      <c r="B1994" s="14" t="s">
        <v>152</v>
      </c>
      <c r="C1994" s="14" t="s">
        <v>153</v>
      </c>
      <c r="D1994" t="s">
        <v>11</v>
      </c>
      <c r="E1994" s="14" t="s">
        <v>161</v>
      </c>
      <c r="F1994" s="43">
        <v>6.4956400000000016</v>
      </c>
      <c r="V1994"/>
    </row>
    <row r="1995" spans="1:22" x14ac:dyDescent="0.2">
      <c r="A1995" s="14" t="s">
        <v>71</v>
      </c>
      <c r="B1995" s="14" t="s">
        <v>152</v>
      </c>
      <c r="C1995" s="14" t="s">
        <v>49</v>
      </c>
      <c r="D1995" t="s">
        <v>11</v>
      </c>
      <c r="E1995" s="14" t="s">
        <v>161</v>
      </c>
      <c r="F1995" s="43">
        <v>0.88215988874435425</v>
      </c>
      <c r="V1995"/>
    </row>
    <row r="1996" spans="1:22" x14ac:dyDescent="0.2">
      <c r="A1996" s="14" t="s">
        <v>71</v>
      </c>
      <c r="B1996" s="14" t="s">
        <v>152</v>
      </c>
      <c r="C1996" s="14" t="s">
        <v>141</v>
      </c>
      <c r="D1996" t="s">
        <v>11</v>
      </c>
      <c r="E1996" s="14" t="s">
        <v>161</v>
      </c>
      <c r="F1996" s="43">
        <v>8.3844817709177732E-4</v>
      </c>
      <c r="V1996"/>
    </row>
    <row r="1997" spans="1:22" x14ac:dyDescent="0.2">
      <c r="A1997" s="14" t="s">
        <v>72</v>
      </c>
      <c r="B1997" s="14" t="s">
        <v>152</v>
      </c>
      <c r="C1997" s="14" t="s">
        <v>153</v>
      </c>
      <c r="D1997" t="s">
        <v>11</v>
      </c>
      <c r="E1997" s="14" t="s">
        <v>161</v>
      </c>
      <c r="F1997" s="43">
        <v>6.495639999999999</v>
      </c>
      <c r="V1997"/>
    </row>
    <row r="1998" spans="1:22" x14ac:dyDescent="0.2">
      <c r="A1998" s="14" t="s">
        <v>72</v>
      </c>
      <c r="B1998" s="14" t="s">
        <v>152</v>
      </c>
      <c r="C1998" s="14" t="s">
        <v>49</v>
      </c>
      <c r="D1998" t="s">
        <v>11</v>
      </c>
      <c r="E1998" s="14" t="s">
        <v>161</v>
      </c>
      <c r="F1998" s="43">
        <v>0.88215988874435425</v>
      </c>
      <c r="V1998"/>
    </row>
    <row r="1999" spans="1:22" x14ac:dyDescent="0.2">
      <c r="A1999" s="14" t="s">
        <v>72</v>
      </c>
      <c r="B1999" s="14" t="s">
        <v>152</v>
      </c>
      <c r="C1999" s="14" t="s">
        <v>141</v>
      </c>
      <c r="D1999" t="s">
        <v>11</v>
      </c>
      <c r="E1999" s="14" t="s">
        <v>161</v>
      </c>
      <c r="F1999" s="43">
        <v>8.3844817709177732E-4</v>
      </c>
      <c r="V1999"/>
    </row>
    <row r="2000" spans="1:22" x14ac:dyDescent="0.2">
      <c r="A2000" s="14" t="s">
        <v>70</v>
      </c>
      <c r="B2000" s="14" t="s">
        <v>70</v>
      </c>
      <c r="C2000" s="14" t="s">
        <v>153</v>
      </c>
      <c r="D2000" t="s">
        <v>11</v>
      </c>
      <c r="E2000" s="14" t="s">
        <v>160</v>
      </c>
      <c r="F2000" s="44">
        <v>1.5914100000000002</v>
      </c>
      <c r="V2000"/>
    </row>
    <row r="2001" spans="1:22" x14ac:dyDescent="0.2">
      <c r="A2001" s="14" t="s">
        <v>70</v>
      </c>
      <c r="B2001" s="14" t="s">
        <v>70</v>
      </c>
      <c r="C2001" s="14" t="s">
        <v>49</v>
      </c>
      <c r="D2001" t="s">
        <v>11</v>
      </c>
      <c r="E2001" s="14" t="s">
        <v>160</v>
      </c>
      <c r="F2001" s="43">
        <v>0.2161262035369873</v>
      </c>
      <c r="V2001"/>
    </row>
    <row r="2002" spans="1:22" x14ac:dyDescent="0.2">
      <c r="A2002" s="14" t="s">
        <v>70</v>
      </c>
      <c r="B2002" s="14" t="s">
        <v>70</v>
      </c>
      <c r="C2002" s="14" t="s">
        <v>141</v>
      </c>
      <c r="D2002" t="s">
        <v>11</v>
      </c>
      <c r="E2002" s="14" t="s">
        <v>160</v>
      </c>
      <c r="F2002" s="43">
        <v>2.0541698904708028E-4</v>
      </c>
      <c r="V2002"/>
    </row>
    <row r="2003" spans="1:22" x14ac:dyDescent="0.2">
      <c r="A2003" s="14" t="s">
        <v>71</v>
      </c>
      <c r="B2003" s="14" t="s">
        <v>70</v>
      </c>
      <c r="C2003" s="14" t="s">
        <v>153</v>
      </c>
      <c r="D2003" t="s">
        <v>11</v>
      </c>
      <c r="E2003" s="14" t="s">
        <v>160</v>
      </c>
      <c r="F2003" s="44">
        <v>1.59141</v>
      </c>
      <c r="V2003"/>
    </row>
    <row r="2004" spans="1:22" x14ac:dyDescent="0.2">
      <c r="A2004" s="14" t="s">
        <v>71</v>
      </c>
      <c r="B2004" s="14" t="s">
        <v>70</v>
      </c>
      <c r="C2004" s="14" t="s">
        <v>49</v>
      </c>
      <c r="D2004" t="s">
        <v>11</v>
      </c>
      <c r="E2004" s="14" t="s">
        <v>160</v>
      </c>
      <c r="F2004" s="43">
        <v>0.2161262035369873</v>
      </c>
      <c r="V2004"/>
    </row>
    <row r="2005" spans="1:22" x14ac:dyDescent="0.2">
      <c r="A2005" s="14" t="s">
        <v>71</v>
      </c>
      <c r="B2005" s="14" t="s">
        <v>70</v>
      </c>
      <c r="C2005" s="14" t="s">
        <v>141</v>
      </c>
      <c r="D2005" t="s">
        <v>11</v>
      </c>
      <c r="E2005" s="14" t="s">
        <v>160</v>
      </c>
      <c r="F2005" s="43">
        <v>2.0541698904708028E-4</v>
      </c>
      <c r="V2005"/>
    </row>
    <row r="2006" spans="1:22" x14ac:dyDescent="0.2">
      <c r="A2006" s="14" t="s">
        <v>72</v>
      </c>
      <c r="B2006" s="14" t="s">
        <v>70</v>
      </c>
      <c r="C2006" s="14" t="s">
        <v>153</v>
      </c>
      <c r="D2006" t="s">
        <v>11</v>
      </c>
      <c r="E2006" s="14" t="s">
        <v>160</v>
      </c>
      <c r="F2006" s="44">
        <v>1.5914100000000002</v>
      </c>
      <c r="V2006"/>
    </row>
    <row r="2007" spans="1:22" x14ac:dyDescent="0.2">
      <c r="A2007" s="14" t="s">
        <v>72</v>
      </c>
      <c r="B2007" s="14" t="s">
        <v>70</v>
      </c>
      <c r="C2007" s="14" t="s">
        <v>49</v>
      </c>
      <c r="D2007" t="s">
        <v>11</v>
      </c>
      <c r="E2007" s="14" t="s">
        <v>160</v>
      </c>
      <c r="F2007" s="43">
        <v>0.2161262035369873</v>
      </c>
      <c r="V2007"/>
    </row>
    <row r="2008" spans="1:22" x14ac:dyDescent="0.2">
      <c r="A2008" s="14" t="s">
        <v>72</v>
      </c>
      <c r="B2008" s="14" t="s">
        <v>70</v>
      </c>
      <c r="C2008" s="14" t="s">
        <v>141</v>
      </c>
      <c r="D2008" t="s">
        <v>11</v>
      </c>
      <c r="E2008" s="14" t="s">
        <v>160</v>
      </c>
      <c r="F2008" s="43">
        <v>2.0541698904708028E-4</v>
      </c>
      <c r="V2008"/>
    </row>
    <row r="2009" spans="1:22" x14ac:dyDescent="0.2">
      <c r="A2009" s="14" t="s">
        <v>70</v>
      </c>
      <c r="B2009" s="14" t="s">
        <v>152</v>
      </c>
      <c r="C2009" s="14" t="s">
        <v>153</v>
      </c>
      <c r="D2009" t="s">
        <v>11</v>
      </c>
      <c r="E2009" s="14" t="s">
        <v>160</v>
      </c>
      <c r="F2009" s="44">
        <v>1.5914100000000002</v>
      </c>
      <c r="V2009"/>
    </row>
    <row r="2010" spans="1:22" x14ac:dyDescent="0.2">
      <c r="A2010" s="14" t="s">
        <v>70</v>
      </c>
      <c r="B2010" s="14" t="s">
        <v>152</v>
      </c>
      <c r="C2010" s="14" t="s">
        <v>49</v>
      </c>
      <c r="D2010" t="s">
        <v>11</v>
      </c>
      <c r="E2010" s="14" t="s">
        <v>160</v>
      </c>
      <c r="F2010" s="43">
        <v>0.2161262035369873</v>
      </c>
      <c r="V2010"/>
    </row>
    <row r="2011" spans="1:22" x14ac:dyDescent="0.2">
      <c r="A2011" s="14" t="s">
        <v>70</v>
      </c>
      <c r="B2011" s="14" t="s">
        <v>152</v>
      </c>
      <c r="C2011" s="14" t="s">
        <v>141</v>
      </c>
      <c r="D2011" t="s">
        <v>11</v>
      </c>
      <c r="E2011" s="14" t="s">
        <v>160</v>
      </c>
      <c r="F2011" s="43">
        <v>2.0541698904708028E-4</v>
      </c>
      <c r="V2011"/>
    </row>
    <row r="2012" spans="1:22" x14ac:dyDescent="0.2">
      <c r="A2012" s="14" t="s">
        <v>71</v>
      </c>
      <c r="B2012" s="14" t="s">
        <v>152</v>
      </c>
      <c r="C2012" s="14" t="s">
        <v>153</v>
      </c>
      <c r="D2012" t="s">
        <v>11</v>
      </c>
      <c r="E2012" s="14" t="s">
        <v>160</v>
      </c>
      <c r="F2012" s="44">
        <v>1.5914100000000002</v>
      </c>
      <c r="V2012"/>
    </row>
    <row r="2013" spans="1:22" x14ac:dyDescent="0.2">
      <c r="A2013" s="14" t="s">
        <v>71</v>
      </c>
      <c r="B2013" s="14" t="s">
        <v>152</v>
      </c>
      <c r="C2013" s="14" t="s">
        <v>49</v>
      </c>
      <c r="D2013" t="s">
        <v>11</v>
      </c>
      <c r="E2013" s="14" t="s">
        <v>160</v>
      </c>
      <c r="F2013" s="43">
        <v>0.2161262035369873</v>
      </c>
      <c r="V2013"/>
    </row>
    <row r="2014" spans="1:22" x14ac:dyDescent="0.2">
      <c r="A2014" s="14" t="s">
        <v>71</v>
      </c>
      <c r="B2014" s="14" t="s">
        <v>152</v>
      </c>
      <c r="C2014" s="14" t="s">
        <v>141</v>
      </c>
      <c r="D2014" t="s">
        <v>11</v>
      </c>
      <c r="E2014" s="14" t="s">
        <v>160</v>
      </c>
      <c r="F2014" s="43">
        <v>2.0541698904708028E-4</v>
      </c>
      <c r="V2014"/>
    </row>
    <row r="2015" spans="1:22" x14ac:dyDescent="0.2">
      <c r="A2015" s="14" t="s">
        <v>72</v>
      </c>
      <c r="B2015" s="14" t="s">
        <v>152</v>
      </c>
      <c r="C2015" s="14" t="s">
        <v>153</v>
      </c>
      <c r="D2015" t="s">
        <v>11</v>
      </c>
      <c r="E2015" s="14" t="s">
        <v>160</v>
      </c>
      <c r="F2015" s="44">
        <v>1.5914100000000002</v>
      </c>
      <c r="V2015"/>
    </row>
    <row r="2016" spans="1:22" x14ac:dyDescent="0.2">
      <c r="A2016" s="14" t="s">
        <v>72</v>
      </c>
      <c r="B2016" s="14" t="s">
        <v>152</v>
      </c>
      <c r="C2016" s="14" t="s">
        <v>49</v>
      </c>
      <c r="D2016" t="s">
        <v>11</v>
      </c>
      <c r="E2016" s="14" t="s">
        <v>160</v>
      </c>
      <c r="F2016" s="43">
        <v>0.2161262035369873</v>
      </c>
      <c r="V2016"/>
    </row>
    <row r="2017" spans="1:22" x14ac:dyDescent="0.2">
      <c r="A2017" s="14" t="s">
        <v>72</v>
      </c>
      <c r="B2017" s="14" t="s">
        <v>152</v>
      </c>
      <c r="C2017" s="14" t="s">
        <v>141</v>
      </c>
      <c r="D2017" t="s">
        <v>11</v>
      </c>
      <c r="E2017" s="14" t="s">
        <v>160</v>
      </c>
      <c r="F2017" s="43">
        <v>2.0541698904708028E-4</v>
      </c>
      <c r="V2017"/>
    </row>
    <row r="2018" spans="1:22" x14ac:dyDescent="0.2">
      <c r="A2018" s="14" t="s">
        <v>70</v>
      </c>
      <c r="B2018" s="14" t="s">
        <v>70</v>
      </c>
      <c r="C2018" s="14" t="s">
        <v>153</v>
      </c>
      <c r="D2018" t="s">
        <v>11</v>
      </c>
      <c r="E2018" s="14" t="s">
        <v>159</v>
      </c>
      <c r="F2018" s="43">
        <v>29.606944999999996</v>
      </c>
      <c r="V2018"/>
    </row>
    <row r="2019" spans="1:22" x14ac:dyDescent="0.2">
      <c r="A2019" s="14" t="s">
        <v>70</v>
      </c>
      <c r="B2019" s="14" t="s">
        <v>70</v>
      </c>
      <c r="C2019" s="14" t="s">
        <v>49</v>
      </c>
      <c r="D2019" t="s">
        <v>11</v>
      </c>
      <c r="E2019" s="14" t="s">
        <v>159</v>
      </c>
      <c r="F2019" s="43">
        <v>4.0208597183227539</v>
      </c>
      <c r="V2019"/>
    </row>
    <row r="2020" spans="1:22" x14ac:dyDescent="0.2">
      <c r="A2020" s="14" t="s">
        <v>70</v>
      </c>
      <c r="B2020" s="14" t="s">
        <v>70</v>
      </c>
      <c r="C2020" s="14" t="s">
        <v>141</v>
      </c>
      <c r="D2020" t="s">
        <v>11</v>
      </c>
      <c r="E2020" s="14" t="s">
        <v>159</v>
      </c>
      <c r="F2020" s="43">
        <v>3.8216232787817717E-3</v>
      </c>
      <c r="V2020"/>
    </row>
    <row r="2021" spans="1:22" x14ac:dyDescent="0.2">
      <c r="A2021" s="14" t="s">
        <v>71</v>
      </c>
      <c r="B2021" s="14" t="s">
        <v>70</v>
      </c>
      <c r="C2021" s="14" t="s">
        <v>153</v>
      </c>
      <c r="D2021" t="s">
        <v>11</v>
      </c>
      <c r="E2021" s="14" t="s">
        <v>159</v>
      </c>
      <c r="F2021" s="43">
        <v>29.606945000000003</v>
      </c>
      <c r="V2021"/>
    </row>
    <row r="2022" spans="1:22" x14ac:dyDescent="0.2">
      <c r="A2022" s="14" t="s">
        <v>71</v>
      </c>
      <c r="B2022" s="14" t="s">
        <v>70</v>
      </c>
      <c r="C2022" s="14" t="s">
        <v>49</v>
      </c>
      <c r="D2022" t="s">
        <v>11</v>
      </c>
      <c r="E2022" s="14" t="s">
        <v>159</v>
      </c>
      <c r="F2022" s="43">
        <v>4.0208597183227539</v>
      </c>
      <c r="V2022"/>
    </row>
    <row r="2023" spans="1:22" x14ac:dyDescent="0.2">
      <c r="A2023" s="14" t="s">
        <v>71</v>
      </c>
      <c r="B2023" s="14" t="s">
        <v>70</v>
      </c>
      <c r="C2023" s="14" t="s">
        <v>141</v>
      </c>
      <c r="D2023" t="s">
        <v>11</v>
      </c>
      <c r="E2023" s="14" t="s">
        <v>159</v>
      </c>
      <c r="F2023" s="43">
        <v>3.8216232787817717E-3</v>
      </c>
      <c r="V2023"/>
    </row>
    <row r="2024" spans="1:22" x14ac:dyDescent="0.2">
      <c r="A2024" s="14" t="s">
        <v>72</v>
      </c>
      <c r="B2024" s="14" t="s">
        <v>70</v>
      </c>
      <c r="C2024" s="14" t="s">
        <v>153</v>
      </c>
      <c r="D2024" t="s">
        <v>11</v>
      </c>
      <c r="E2024" s="14" t="s">
        <v>159</v>
      </c>
      <c r="F2024" s="43">
        <v>29.606945000000003</v>
      </c>
      <c r="V2024"/>
    </row>
    <row r="2025" spans="1:22" x14ac:dyDescent="0.2">
      <c r="A2025" s="14" t="s">
        <v>72</v>
      </c>
      <c r="B2025" s="14" t="s">
        <v>70</v>
      </c>
      <c r="C2025" s="14" t="s">
        <v>49</v>
      </c>
      <c r="D2025" t="s">
        <v>11</v>
      </c>
      <c r="E2025" s="14" t="s">
        <v>159</v>
      </c>
      <c r="F2025" s="43">
        <v>4.0208597183227539</v>
      </c>
      <c r="V2025"/>
    </row>
    <row r="2026" spans="1:22" x14ac:dyDescent="0.2">
      <c r="A2026" s="14" t="s">
        <v>72</v>
      </c>
      <c r="B2026" s="14" t="s">
        <v>70</v>
      </c>
      <c r="C2026" s="14" t="s">
        <v>141</v>
      </c>
      <c r="D2026" t="s">
        <v>11</v>
      </c>
      <c r="E2026" s="14" t="s">
        <v>159</v>
      </c>
      <c r="F2026" s="43">
        <v>3.8216232787817717E-3</v>
      </c>
      <c r="V2026"/>
    </row>
    <row r="2027" spans="1:22" x14ac:dyDescent="0.2">
      <c r="A2027" s="14" t="s">
        <v>70</v>
      </c>
      <c r="B2027" s="14" t="s">
        <v>152</v>
      </c>
      <c r="C2027" s="14" t="s">
        <v>153</v>
      </c>
      <c r="D2027" t="s">
        <v>11</v>
      </c>
      <c r="E2027" s="14" t="s">
        <v>159</v>
      </c>
      <c r="F2027" s="43">
        <v>29.606944999999996</v>
      </c>
      <c r="V2027"/>
    </row>
    <row r="2028" spans="1:22" x14ac:dyDescent="0.2">
      <c r="A2028" s="14" t="s">
        <v>70</v>
      </c>
      <c r="B2028" s="14" t="s">
        <v>152</v>
      </c>
      <c r="C2028" s="14" t="s">
        <v>49</v>
      </c>
      <c r="D2028" t="s">
        <v>11</v>
      </c>
      <c r="E2028" s="14" t="s">
        <v>159</v>
      </c>
      <c r="F2028" s="43">
        <v>4.0208597183227539</v>
      </c>
      <c r="V2028"/>
    </row>
    <row r="2029" spans="1:22" x14ac:dyDescent="0.2">
      <c r="A2029" s="14" t="s">
        <v>70</v>
      </c>
      <c r="B2029" s="14" t="s">
        <v>152</v>
      </c>
      <c r="C2029" s="14" t="s">
        <v>141</v>
      </c>
      <c r="D2029" t="s">
        <v>11</v>
      </c>
      <c r="E2029" s="14" t="s">
        <v>159</v>
      </c>
      <c r="F2029" s="43">
        <v>3.8216232787817717E-3</v>
      </c>
      <c r="V2029"/>
    </row>
    <row r="2030" spans="1:22" x14ac:dyDescent="0.2">
      <c r="A2030" s="14" t="s">
        <v>71</v>
      </c>
      <c r="B2030" s="14" t="s">
        <v>152</v>
      </c>
      <c r="C2030" s="14" t="s">
        <v>153</v>
      </c>
      <c r="D2030" t="s">
        <v>11</v>
      </c>
      <c r="E2030" s="14" t="s">
        <v>159</v>
      </c>
      <c r="F2030" s="43">
        <v>29.606944999999996</v>
      </c>
      <c r="V2030"/>
    </row>
    <row r="2031" spans="1:22" x14ac:dyDescent="0.2">
      <c r="A2031" s="14" t="s">
        <v>71</v>
      </c>
      <c r="B2031" s="14" t="s">
        <v>152</v>
      </c>
      <c r="C2031" s="14" t="s">
        <v>49</v>
      </c>
      <c r="D2031" t="s">
        <v>11</v>
      </c>
      <c r="E2031" s="14" t="s">
        <v>159</v>
      </c>
      <c r="F2031" s="43">
        <v>4.0208597183227539</v>
      </c>
      <c r="V2031"/>
    </row>
    <row r="2032" spans="1:22" x14ac:dyDescent="0.2">
      <c r="A2032" s="14" t="s">
        <v>71</v>
      </c>
      <c r="B2032" s="14" t="s">
        <v>152</v>
      </c>
      <c r="C2032" s="14" t="s">
        <v>141</v>
      </c>
      <c r="D2032" t="s">
        <v>11</v>
      </c>
      <c r="E2032" s="14" t="s">
        <v>159</v>
      </c>
      <c r="F2032" s="43">
        <v>3.8216232787817717E-3</v>
      </c>
      <c r="V2032"/>
    </row>
    <row r="2033" spans="1:22" x14ac:dyDescent="0.2">
      <c r="A2033" s="14" t="s">
        <v>72</v>
      </c>
      <c r="B2033" s="14" t="s">
        <v>152</v>
      </c>
      <c r="C2033" s="14" t="s">
        <v>153</v>
      </c>
      <c r="D2033" t="s">
        <v>11</v>
      </c>
      <c r="E2033" s="14" t="s">
        <v>159</v>
      </c>
      <c r="F2033" s="43">
        <v>29.606944999999996</v>
      </c>
      <c r="V2033"/>
    </row>
    <row r="2034" spans="1:22" x14ac:dyDescent="0.2">
      <c r="A2034" s="14" t="s">
        <v>72</v>
      </c>
      <c r="B2034" s="14" t="s">
        <v>152</v>
      </c>
      <c r="C2034" s="14" t="s">
        <v>49</v>
      </c>
      <c r="D2034" t="s">
        <v>11</v>
      </c>
      <c r="E2034" s="14" t="s">
        <v>159</v>
      </c>
      <c r="F2034" s="43">
        <v>4.0208597183227539</v>
      </c>
      <c r="V2034"/>
    </row>
    <row r="2035" spans="1:22" x14ac:dyDescent="0.2">
      <c r="A2035" s="14" t="s">
        <v>72</v>
      </c>
      <c r="B2035" s="14" t="s">
        <v>152</v>
      </c>
      <c r="C2035" s="14" t="s">
        <v>141</v>
      </c>
      <c r="D2035" t="s">
        <v>11</v>
      </c>
      <c r="E2035" s="14" t="s">
        <v>159</v>
      </c>
      <c r="F2035" s="43">
        <v>3.8216232787817717E-3</v>
      </c>
      <c r="V2035"/>
    </row>
    <row r="2036" spans="1:22" x14ac:dyDescent="0.2">
      <c r="A2036" s="14" t="s">
        <v>70</v>
      </c>
      <c r="B2036" s="14" t="s">
        <v>70</v>
      </c>
      <c r="C2036" s="14" t="s">
        <v>153</v>
      </c>
      <c r="D2036" t="s">
        <v>11</v>
      </c>
      <c r="E2036" s="14" t="s">
        <v>162</v>
      </c>
      <c r="F2036" s="43">
        <v>0.26179089810466394</v>
      </c>
      <c r="V2036"/>
    </row>
    <row r="2037" spans="1:22" x14ac:dyDescent="0.2">
      <c r="A2037" s="14" t="s">
        <v>70</v>
      </c>
      <c r="B2037" s="14" t="s">
        <v>70</v>
      </c>
      <c r="C2037" s="14" t="s">
        <v>49</v>
      </c>
      <c r="D2037" t="s">
        <v>11</v>
      </c>
      <c r="E2037" s="14" t="s">
        <v>162</v>
      </c>
      <c r="F2037" s="43">
        <v>3.5553298890590668E-2</v>
      </c>
      <c r="V2037"/>
    </row>
    <row r="2038" spans="1:22" x14ac:dyDescent="0.2">
      <c r="A2038" s="14" t="s">
        <v>70</v>
      </c>
      <c r="B2038" s="14" t="s">
        <v>70</v>
      </c>
      <c r="C2038" s="14" t="s">
        <v>141</v>
      </c>
      <c r="D2038" t="s">
        <v>11</v>
      </c>
      <c r="E2038" s="14" t="s">
        <v>162</v>
      </c>
      <c r="F2038" s="43">
        <v>3.3791606256272644E-5</v>
      </c>
      <c r="V2038"/>
    </row>
    <row r="2039" spans="1:22" x14ac:dyDescent="0.2">
      <c r="A2039" s="14" t="s">
        <v>71</v>
      </c>
      <c r="B2039" s="14" t="s">
        <v>70</v>
      </c>
      <c r="C2039" s="14" t="s">
        <v>153</v>
      </c>
      <c r="D2039" t="s">
        <v>11</v>
      </c>
      <c r="E2039" s="14" t="s">
        <v>162</v>
      </c>
      <c r="F2039" s="43">
        <v>0.26179089810466394</v>
      </c>
      <c r="V2039"/>
    </row>
    <row r="2040" spans="1:22" x14ac:dyDescent="0.2">
      <c r="A2040" s="14" t="s">
        <v>71</v>
      </c>
      <c r="B2040" s="14" t="s">
        <v>70</v>
      </c>
      <c r="C2040" s="14" t="s">
        <v>49</v>
      </c>
      <c r="D2040" t="s">
        <v>11</v>
      </c>
      <c r="E2040" s="14" t="s">
        <v>162</v>
      </c>
      <c r="F2040" s="43">
        <v>3.5553298890590668E-2</v>
      </c>
      <c r="V2040"/>
    </row>
    <row r="2041" spans="1:22" x14ac:dyDescent="0.2">
      <c r="A2041" s="14" t="s">
        <v>71</v>
      </c>
      <c r="B2041" s="14" t="s">
        <v>70</v>
      </c>
      <c r="C2041" s="14" t="s">
        <v>141</v>
      </c>
      <c r="D2041" t="s">
        <v>11</v>
      </c>
      <c r="E2041" s="14" t="s">
        <v>162</v>
      </c>
      <c r="F2041" s="43">
        <v>3.3791606256272644E-5</v>
      </c>
      <c r="V2041"/>
    </row>
    <row r="2042" spans="1:22" x14ac:dyDescent="0.2">
      <c r="A2042" s="14" t="s">
        <v>72</v>
      </c>
      <c r="B2042" s="14" t="s">
        <v>70</v>
      </c>
      <c r="C2042" s="14" t="s">
        <v>153</v>
      </c>
      <c r="D2042" t="s">
        <v>11</v>
      </c>
      <c r="E2042" s="14" t="s">
        <v>162</v>
      </c>
      <c r="F2042" s="43">
        <v>0.26179089810466394</v>
      </c>
      <c r="V2042"/>
    </row>
    <row r="2043" spans="1:22" x14ac:dyDescent="0.2">
      <c r="A2043" s="14" t="s">
        <v>72</v>
      </c>
      <c r="B2043" s="14" t="s">
        <v>70</v>
      </c>
      <c r="C2043" s="14" t="s">
        <v>49</v>
      </c>
      <c r="D2043" t="s">
        <v>11</v>
      </c>
      <c r="E2043" s="14" t="s">
        <v>162</v>
      </c>
      <c r="F2043" s="43">
        <v>3.5553298890590668E-2</v>
      </c>
      <c r="V2043"/>
    </row>
    <row r="2044" spans="1:22" x14ac:dyDescent="0.2">
      <c r="A2044" s="14" t="s">
        <v>72</v>
      </c>
      <c r="B2044" s="14" t="s">
        <v>70</v>
      </c>
      <c r="C2044" s="14" t="s">
        <v>141</v>
      </c>
      <c r="D2044" t="s">
        <v>11</v>
      </c>
      <c r="E2044" s="14" t="s">
        <v>162</v>
      </c>
      <c r="F2044" s="43">
        <v>3.3791606256272644E-5</v>
      </c>
      <c r="V2044"/>
    </row>
    <row r="2045" spans="1:22" x14ac:dyDescent="0.2">
      <c r="A2045" s="14" t="s">
        <v>70</v>
      </c>
      <c r="B2045" s="14" t="s">
        <v>152</v>
      </c>
      <c r="C2045" s="14" t="s">
        <v>153</v>
      </c>
      <c r="D2045" t="s">
        <v>11</v>
      </c>
      <c r="E2045" s="14" t="s">
        <v>162</v>
      </c>
      <c r="F2045" s="43">
        <v>0.26179089810466394</v>
      </c>
      <c r="V2045"/>
    </row>
    <row r="2046" spans="1:22" x14ac:dyDescent="0.2">
      <c r="A2046" s="14" t="s">
        <v>70</v>
      </c>
      <c r="B2046" s="14" t="s">
        <v>152</v>
      </c>
      <c r="C2046" s="14" t="s">
        <v>49</v>
      </c>
      <c r="D2046" t="s">
        <v>11</v>
      </c>
      <c r="E2046" s="14" t="s">
        <v>162</v>
      </c>
      <c r="F2046" s="43">
        <v>3.5553298890590668E-2</v>
      </c>
      <c r="V2046"/>
    </row>
    <row r="2047" spans="1:22" x14ac:dyDescent="0.2">
      <c r="A2047" s="14" t="s">
        <v>70</v>
      </c>
      <c r="B2047" s="14" t="s">
        <v>152</v>
      </c>
      <c r="C2047" s="14" t="s">
        <v>141</v>
      </c>
      <c r="D2047" t="s">
        <v>11</v>
      </c>
      <c r="E2047" s="14" t="s">
        <v>162</v>
      </c>
      <c r="F2047" s="43">
        <v>3.3791606256272644E-5</v>
      </c>
      <c r="V2047"/>
    </row>
    <row r="2048" spans="1:22" x14ac:dyDescent="0.2">
      <c r="A2048" s="14" t="s">
        <v>71</v>
      </c>
      <c r="B2048" s="14" t="s">
        <v>152</v>
      </c>
      <c r="C2048" s="14" t="s">
        <v>153</v>
      </c>
      <c r="D2048" t="s">
        <v>11</v>
      </c>
      <c r="E2048" s="14" t="s">
        <v>162</v>
      </c>
      <c r="F2048" s="43">
        <v>0.26179089810466394</v>
      </c>
      <c r="V2048"/>
    </row>
    <row r="2049" spans="1:22" x14ac:dyDescent="0.2">
      <c r="A2049" s="14" t="s">
        <v>71</v>
      </c>
      <c r="B2049" s="14" t="s">
        <v>152</v>
      </c>
      <c r="C2049" s="14" t="s">
        <v>49</v>
      </c>
      <c r="D2049" t="s">
        <v>11</v>
      </c>
      <c r="E2049" s="14" t="s">
        <v>162</v>
      </c>
      <c r="F2049" s="43">
        <v>3.5553298890590668E-2</v>
      </c>
      <c r="V2049"/>
    </row>
    <row r="2050" spans="1:22" x14ac:dyDescent="0.2">
      <c r="A2050" s="14" t="s">
        <v>71</v>
      </c>
      <c r="B2050" s="14" t="s">
        <v>152</v>
      </c>
      <c r="C2050" s="14" t="s">
        <v>141</v>
      </c>
      <c r="D2050" t="s">
        <v>11</v>
      </c>
      <c r="E2050" s="14" t="s">
        <v>162</v>
      </c>
      <c r="F2050" s="43">
        <v>3.3791606256272644E-5</v>
      </c>
      <c r="V2050"/>
    </row>
    <row r="2051" spans="1:22" x14ac:dyDescent="0.2">
      <c r="A2051" s="14" t="s">
        <v>72</v>
      </c>
      <c r="B2051" s="14" t="s">
        <v>152</v>
      </c>
      <c r="C2051" s="14" t="s">
        <v>153</v>
      </c>
      <c r="D2051" t="s">
        <v>11</v>
      </c>
      <c r="E2051" s="14" t="s">
        <v>162</v>
      </c>
      <c r="F2051" s="43">
        <v>0.26179089810466394</v>
      </c>
      <c r="V2051"/>
    </row>
    <row r="2052" spans="1:22" x14ac:dyDescent="0.2">
      <c r="A2052" s="14" t="s">
        <v>72</v>
      </c>
      <c r="B2052" s="14" t="s">
        <v>152</v>
      </c>
      <c r="C2052" s="14" t="s">
        <v>49</v>
      </c>
      <c r="D2052" t="s">
        <v>11</v>
      </c>
      <c r="E2052" s="14" t="s">
        <v>162</v>
      </c>
      <c r="F2052" s="43">
        <v>3.5553298890590668E-2</v>
      </c>
      <c r="V2052"/>
    </row>
    <row r="2053" spans="1:22" x14ac:dyDescent="0.2">
      <c r="A2053" s="14" t="s">
        <v>72</v>
      </c>
      <c r="B2053" s="14" t="s">
        <v>152</v>
      </c>
      <c r="C2053" s="14" t="s">
        <v>141</v>
      </c>
      <c r="D2053" t="s">
        <v>11</v>
      </c>
      <c r="E2053" s="14" t="s">
        <v>162</v>
      </c>
      <c r="F2053" s="43">
        <v>3.3791606256272644E-5</v>
      </c>
      <c r="V2053"/>
    </row>
    <row r="2054" spans="1:22" x14ac:dyDescent="0.2">
      <c r="A2054" s="14" t="s">
        <v>70</v>
      </c>
      <c r="B2054" s="14" t="s">
        <v>70</v>
      </c>
      <c r="C2054" s="14" t="s">
        <v>153</v>
      </c>
      <c r="D2054" t="s">
        <v>11</v>
      </c>
      <c r="E2054" s="14" t="s">
        <v>163</v>
      </c>
      <c r="F2054" s="43">
        <v>568.8518180847168</v>
      </c>
      <c r="V2054"/>
    </row>
    <row r="2055" spans="1:22" x14ac:dyDescent="0.2">
      <c r="A2055" s="14" t="s">
        <v>70</v>
      </c>
      <c r="B2055" s="14" t="s">
        <v>70</v>
      </c>
      <c r="C2055" s="14" t="s">
        <v>49</v>
      </c>
      <c r="D2055" t="s">
        <v>11</v>
      </c>
      <c r="E2055" s="14" t="s">
        <v>163</v>
      </c>
      <c r="F2055" s="43">
        <v>77.254623413085938</v>
      </c>
      <c r="V2055"/>
    </row>
    <row r="2056" spans="1:22" x14ac:dyDescent="0.2">
      <c r="A2056" s="14" t="s">
        <v>70</v>
      </c>
      <c r="B2056" s="14" t="s">
        <v>70</v>
      </c>
      <c r="C2056" s="14" t="s">
        <v>141</v>
      </c>
      <c r="D2056" t="s">
        <v>11</v>
      </c>
      <c r="E2056" s="14" t="s">
        <v>163</v>
      </c>
      <c r="F2056" s="43">
        <v>7.3426604270935059E-2</v>
      </c>
      <c r="V2056"/>
    </row>
    <row r="2057" spans="1:22" x14ac:dyDescent="0.2">
      <c r="A2057" s="14" t="s">
        <v>71</v>
      </c>
      <c r="B2057" s="14" t="s">
        <v>70</v>
      </c>
      <c r="C2057" s="14" t="s">
        <v>153</v>
      </c>
      <c r="D2057" t="s">
        <v>11</v>
      </c>
      <c r="E2057" s="14" t="s">
        <v>163</v>
      </c>
      <c r="F2057" s="43">
        <v>568.8518180847168</v>
      </c>
      <c r="V2057"/>
    </row>
    <row r="2058" spans="1:22" x14ac:dyDescent="0.2">
      <c r="A2058" s="14" t="s">
        <v>71</v>
      </c>
      <c r="B2058" s="14" t="s">
        <v>70</v>
      </c>
      <c r="C2058" s="14" t="s">
        <v>49</v>
      </c>
      <c r="D2058" t="s">
        <v>11</v>
      </c>
      <c r="E2058" s="14" t="s">
        <v>163</v>
      </c>
      <c r="F2058" s="43">
        <v>77.254623413085938</v>
      </c>
      <c r="V2058"/>
    </row>
    <row r="2059" spans="1:22" x14ac:dyDescent="0.2">
      <c r="A2059" s="14" t="s">
        <v>71</v>
      </c>
      <c r="B2059" s="14" t="s">
        <v>70</v>
      </c>
      <c r="C2059" s="14" t="s">
        <v>141</v>
      </c>
      <c r="D2059" t="s">
        <v>11</v>
      </c>
      <c r="E2059" s="14" t="s">
        <v>163</v>
      </c>
      <c r="F2059" s="43">
        <v>7.3426604270935059E-2</v>
      </c>
      <c r="V2059"/>
    </row>
    <row r="2060" spans="1:22" x14ac:dyDescent="0.2">
      <c r="A2060" s="14" t="s">
        <v>72</v>
      </c>
      <c r="B2060" s="14" t="s">
        <v>70</v>
      </c>
      <c r="C2060" s="14" t="s">
        <v>153</v>
      </c>
      <c r="D2060" t="s">
        <v>11</v>
      </c>
      <c r="E2060" s="14" t="s">
        <v>163</v>
      </c>
      <c r="F2060" s="43">
        <v>568.8518180847168</v>
      </c>
      <c r="V2060"/>
    </row>
    <row r="2061" spans="1:22" x14ac:dyDescent="0.2">
      <c r="A2061" s="14" t="s">
        <v>72</v>
      </c>
      <c r="B2061" s="14" t="s">
        <v>70</v>
      </c>
      <c r="C2061" s="14" t="s">
        <v>49</v>
      </c>
      <c r="D2061" t="s">
        <v>11</v>
      </c>
      <c r="E2061" s="14" t="s">
        <v>163</v>
      </c>
      <c r="F2061" s="43">
        <v>77.254623413085938</v>
      </c>
      <c r="V2061"/>
    </row>
    <row r="2062" spans="1:22" x14ac:dyDescent="0.2">
      <c r="A2062" s="14" t="s">
        <v>72</v>
      </c>
      <c r="B2062" s="14" t="s">
        <v>70</v>
      </c>
      <c r="C2062" s="14" t="s">
        <v>141</v>
      </c>
      <c r="D2062" t="s">
        <v>11</v>
      </c>
      <c r="E2062" s="14" t="s">
        <v>163</v>
      </c>
      <c r="F2062" s="43">
        <v>7.3426604270935059E-2</v>
      </c>
      <c r="V2062"/>
    </row>
    <row r="2063" spans="1:22" x14ac:dyDescent="0.2">
      <c r="A2063" s="14" t="s">
        <v>70</v>
      </c>
      <c r="B2063" s="14" t="s">
        <v>152</v>
      </c>
      <c r="C2063" s="14" t="s">
        <v>153</v>
      </c>
      <c r="D2063" t="s">
        <v>11</v>
      </c>
      <c r="E2063" s="14" t="s">
        <v>163</v>
      </c>
      <c r="F2063" s="43">
        <v>629.27095794677734</v>
      </c>
      <c r="V2063"/>
    </row>
    <row r="2064" spans="1:22" x14ac:dyDescent="0.2">
      <c r="A2064" s="14" t="s">
        <v>70</v>
      </c>
      <c r="B2064" s="14" t="s">
        <v>152</v>
      </c>
      <c r="C2064" s="14" t="s">
        <v>49</v>
      </c>
      <c r="D2064" t="s">
        <v>11</v>
      </c>
      <c r="E2064" s="14" t="s">
        <v>163</v>
      </c>
      <c r="F2064" s="43">
        <v>85.460029602050781</v>
      </c>
      <c r="V2064"/>
    </row>
    <row r="2065" spans="1:22" x14ac:dyDescent="0.2">
      <c r="A2065" s="14" t="s">
        <v>70</v>
      </c>
      <c r="B2065" s="14" t="s">
        <v>152</v>
      </c>
      <c r="C2065" s="14" t="s">
        <v>141</v>
      </c>
      <c r="D2065" t="s">
        <v>11</v>
      </c>
      <c r="E2065" s="14" t="s">
        <v>163</v>
      </c>
      <c r="F2065" s="43">
        <v>8.122541755437851E-2</v>
      </c>
      <c r="V2065"/>
    </row>
    <row r="2066" spans="1:22" x14ac:dyDescent="0.2">
      <c r="A2066" s="14" t="s">
        <v>71</v>
      </c>
      <c r="B2066" s="14" t="s">
        <v>152</v>
      </c>
      <c r="C2066" s="14" t="s">
        <v>153</v>
      </c>
      <c r="D2066" t="s">
        <v>11</v>
      </c>
      <c r="E2066" s="14" t="s">
        <v>163</v>
      </c>
      <c r="F2066" s="43">
        <v>629.27095794677734</v>
      </c>
      <c r="V2066"/>
    </row>
    <row r="2067" spans="1:22" x14ac:dyDescent="0.2">
      <c r="A2067" s="14" t="s">
        <v>71</v>
      </c>
      <c r="B2067" s="14" t="s">
        <v>152</v>
      </c>
      <c r="C2067" s="14" t="s">
        <v>49</v>
      </c>
      <c r="D2067" t="s">
        <v>11</v>
      </c>
      <c r="E2067" s="14" t="s">
        <v>163</v>
      </c>
      <c r="F2067" s="43">
        <v>85.460029602050781</v>
      </c>
      <c r="V2067"/>
    </row>
    <row r="2068" spans="1:22" x14ac:dyDescent="0.2">
      <c r="A2068" s="14" t="s">
        <v>71</v>
      </c>
      <c r="B2068" s="14" t="s">
        <v>152</v>
      </c>
      <c r="C2068" s="14" t="s">
        <v>141</v>
      </c>
      <c r="D2068" t="s">
        <v>11</v>
      </c>
      <c r="E2068" s="14" t="s">
        <v>163</v>
      </c>
      <c r="F2068" s="43">
        <v>8.122541755437851E-2</v>
      </c>
      <c r="V2068"/>
    </row>
    <row r="2069" spans="1:22" x14ac:dyDescent="0.2">
      <c r="A2069" s="14" t="s">
        <v>72</v>
      </c>
      <c r="B2069" s="14" t="s">
        <v>152</v>
      </c>
      <c r="C2069" s="14" t="s">
        <v>153</v>
      </c>
      <c r="D2069" t="s">
        <v>11</v>
      </c>
      <c r="E2069" s="14" t="s">
        <v>163</v>
      </c>
      <c r="F2069" s="43">
        <v>629.27095794677734</v>
      </c>
      <c r="V2069"/>
    </row>
    <row r="2070" spans="1:22" x14ac:dyDescent="0.2">
      <c r="A2070" s="14" t="s">
        <v>72</v>
      </c>
      <c r="B2070" s="14" t="s">
        <v>152</v>
      </c>
      <c r="C2070" s="14" t="s">
        <v>49</v>
      </c>
      <c r="D2070" t="s">
        <v>11</v>
      </c>
      <c r="E2070" s="14" t="s">
        <v>163</v>
      </c>
      <c r="F2070" s="43">
        <v>85.460029602050781</v>
      </c>
      <c r="V2070"/>
    </row>
    <row r="2071" spans="1:22" x14ac:dyDescent="0.2">
      <c r="A2071" s="14" t="s">
        <v>72</v>
      </c>
      <c r="B2071" s="14" t="s">
        <v>152</v>
      </c>
      <c r="C2071" s="14" t="s">
        <v>141</v>
      </c>
      <c r="D2071" t="s">
        <v>11</v>
      </c>
      <c r="E2071" s="14" t="s">
        <v>163</v>
      </c>
      <c r="F2071" s="43">
        <v>8.122541755437851E-2</v>
      </c>
      <c r="V2071"/>
    </row>
    <row r="2072" spans="1:22" x14ac:dyDescent="0.2">
      <c r="A2072" s="14" t="s">
        <v>70</v>
      </c>
      <c r="B2072" s="14" t="s">
        <v>70</v>
      </c>
      <c r="C2072" s="14" t="s">
        <v>153</v>
      </c>
      <c r="D2072" t="s">
        <v>11</v>
      </c>
      <c r="E2072" s="14" t="s">
        <v>164</v>
      </c>
      <c r="F2072" s="43">
        <v>101.27301115170121</v>
      </c>
      <c r="V2072"/>
    </row>
    <row r="2073" spans="1:22" x14ac:dyDescent="0.2">
      <c r="A2073" s="14" t="s">
        <v>70</v>
      </c>
      <c r="B2073" s="14" t="s">
        <v>70</v>
      </c>
      <c r="C2073" s="14" t="s">
        <v>49</v>
      </c>
      <c r="D2073" t="s">
        <v>11</v>
      </c>
      <c r="E2073" s="14" t="s">
        <v>164</v>
      </c>
      <c r="F2073" s="43">
        <v>13.753684997558594</v>
      </c>
      <c r="V2073"/>
    </row>
    <row r="2074" spans="1:22" x14ac:dyDescent="0.2">
      <c r="A2074" s="14" t="s">
        <v>70</v>
      </c>
      <c r="B2074" s="14" t="s">
        <v>70</v>
      </c>
      <c r="C2074" s="14" t="s">
        <v>141</v>
      </c>
      <c r="D2074" t="s">
        <v>11</v>
      </c>
      <c r="E2074" s="14" t="s">
        <v>164</v>
      </c>
      <c r="F2074" s="43">
        <v>1.307217963039875E-2</v>
      </c>
      <c r="V2074"/>
    </row>
    <row r="2075" spans="1:22" x14ac:dyDescent="0.2">
      <c r="A2075" s="14" t="s">
        <v>71</v>
      </c>
      <c r="B2075" s="14" t="s">
        <v>70</v>
      </c>
      <c r="C2075" s="14" t="s">
        <v>153</v>
      </c>
      <c r="D2075" t="s">
        <v>11</v>
      </c>
      <c r="E2075" s="14" t="s">
        <v>164</v>
      </c>
      <c r="F2075" s="43">
        <v>81.446665711700916</v>
      </c>
      <c r="V2075"/>
    </row>
    <row r="2076" spans="1:22" x14ac:dyDescent="0.2">
      <c r="A2076" s="14" t="s">
        <v>71</v>
      </c>
      <c r="B2076" s="14" t="s">
        <v>70</v>
      </c>
      <c r="C2076" s="14" t="s">
        <v>49</v>
      </c>
      <c r="D2076" t="s">
        <v>11</v>
      </c>
      <c r="E2076" s="14" t="s">
        <v>164</v>
      </c>
      <c r="F2076" s="43">
        <v>11.061108589172363</v>
      </c>
      <c r="V2076"/>
    </row>
    <row r="2077" spans="1:22" x14ac:dyDescent="0.2">
      <c r="A2077" s="14" t="s">
        <v>71</v>
      </c>
      <c r="B2077" s="14" t="s">
        <v>70</v>
      </c>
      <c r="C2077" s="14" t="s">
        <v>141</v>
      </c>
      <c r="D2077" t="s">
        <v>11</v>
      </c>
      <c r="E2077" s="14" t="s">
        <v>164</v>
      </c>
      <c r="F2077" s="43">
        <v>1.0513022541999817E-2</v>
      </c>
      <c r="V2077"/>
    </row>
    <row r="2078" spans="1:22" x14ac:dyDescent="0.2">
      <c r="A2078" s="14" t="s">
        <v>72</v>
      </c>
      <c r="B2078" s="14" t="s">
        <v>70</v>
      </c>
      <c r="C2078" s="14" t="s">
        <v>153</v>
      </c>
      <c r="D2078" t="s">
        <v>11</v>
      </c>
      <c r="E2078" s="14" t="s">
        <v>164</v>
      </c>
      <c r="F2078" s="43">
        <v>144.73801174387336</v>
      </c>
      <c r="V2078"/>
    </row>
    <row r="2079" spans="1:22" x14ac:dyDescent="0.2">
      <c r="A2079" s="14" t="s">
        <v>72</v>
      </c>
      <c r="B2079" s="14" t="s">
        <v>70</v>
      </c>
      <c r="C2079" s="14" t="s">
        <v>49</v>
      </c>
      <c r="D2079" t="s">
        <v>11</v>
      </c>
      <c r="E2079" s="14" t="s">
        <v>164</v>
      </c>
      <c r="F2079" s="43">
        <v>19.656579971313477</v>
      </c>
      <c r="V2079"/>
    </row>
    <row r="2080" spans="1:22" x14ac:dyDescent="0.2">
      <c r="A2080" s="14" t="s">
        <v>72</v>
      </c>
      <c r="B2080" s="14" t="s">
        <v>70</v>
      </c>
      <c r="C2080" s="14" t="s">
        <v>141</v>
      </c>
      <c r="D2080" t="s">
        <v>11</v>
      </c>
      <c r="E2080" s="14" t="s">
        <v>164</v>
      </c>
      <c r="F2080" s="43">
        <v>1.8682582303881645E-2</v>
      </c>
      <c r="V2080"/>
    </row>
    <row r="2081" spans="1:22" x14ac:dyDescent="0.2">
      <c r="A2081" s="14" t="s">
        <v>70</v>
      </c>
      <c r="B2081" s="14" t="s">
        <v>152</v>
      </c>
      <c r="C2081" s="14" t="s">
        <v>153</v>
      </c>
      <c r="D2081" t="s">
        <v>11</v>
      </c>
      <c r="E2081" s="14" t="s">
        <v>164</v>
      </c>
      <c r="F2081" s="43">
        <v>101.27301115170121</v>
      </c>
      <c r="V2081"/>
    </row>
    <row r="2082" spans="1:22" x14ac:dyDescent="0.2">
      <c r="A2082" s="14" t="s">
        <v>70</v>
      </c>
      <c r="B2082" s="14" t="s">
        <v>152</v>
      </c>
      <c r="C2082" s="14" t="s">
        <v>49</v>
      </c>
      <c r="D2082" t="s">
        <v>11</v>
      </c>
      <c r="E2082" s="14" t="s">
        <v>164</v>
      </c>
      <c r="F2082" s="43">
        <v>13.753684997558594</v>
      </c>
      <c r="V2082"/>
    </row>
    <row r="2083" spans="1:22" x14ac:dyDescent="0.2">
      <c r="A2083" s="14" t="s">
        <v>70</v>
      </c>
      <c r="B2083" s="14" t="s">
        <v>152</v>
      </c>
      <c r="C2083" s="14" t="s">
        <v>141</v>
      </c>
      <c r="D2083" t="s">
        <v>11</v>
      </c>
      <c r="E2083" s="14" t="s">
        <v>164</v>
      </c>
      <c r="F2083" s="43">
        <v>1.307217963039875E-2</v>
      </c>
      <c r="V2083"/>
    </row>
    <row r="2084" spans="1:22" x14ac:dyDescent="0.2">
      <c r="A2084" s="14" t="s">
        <v>71</v>
      </c>
      <c r="B2084" s="14" t="s">
        <v>152</v>
      </c>
      <c r="C2084" s="14" t="s">
        <v>153</v>
      </c>
      <c r="D2084" t="s">
        <v>11</v>
      </c>
      <c r="E2084" s="14" t="s">
        <v>164</v>
      </c>
      <c r="F2084" s="43">
        <v>81.446665711700916</v>
      </c>
      <c r="V2084"/>
    </row>
    <row r="2085" spans="1:22" x14ac:dyDescent="0.2">
      <c r="A2085" s="14" t="s">
        <v>71</v>
      </c>
      <c r="B2085" s="14" t="s">
        <v>152</v>
      </c>
      <c r="C2085" s="14" t="s">
        <v>49</v>
      </c>
      <c r="D2085" t="s">
        <v>11</v>
      </c>
      <c r="E2085" s="14" t="s">
        <v>164</v>
      </c>
      <c r="F2085" s="43">
        <v>11.061108589172363</v>
      </c>
      <c r="V2085"/>
    </row>
    <row r="2086" spans="1:22" x14ac:dyDescent="0.2">
      <c r="A2086" s="14" t="s">
        <v>71</v>
      </c>
      <c r="B2086" s="14" t="s">
        <v>152</v>
      </c>
      <c r="C2086" s="14" t="s">
        <v>141</v>
      </c>
      <c r="D2086" t="s">
        <v>11</v>
      </c>
      <c r="E2086" s="14" t="s">
        <v>164</v>
      </c>
      <c r="F2086" s="43">
        <v>1.0513022541999817E-2</v>
      </c>
      <c r="V2086"/>
    </row>
    <row r="2087" spans="1:22" x14ac:dyDescent="0.2">
      <c r="A2087" s="14" t="s">
        <v>72</v>
      </c>
      <c r="B2087" s="14" t="s">
        <v>152</v>
      </c>
      <c r="C2087" s="14" t="s">
        <v>153</v>
      </c>
      <c r="D2087" t="s">
        <v>11</v>
      </c>
      <c r="E2087" s="14" t="s">
        <v>164</v>
      </c>
      <c r="F2087" s="43">
        <v>144.73801174387336</v>
      </c>
      <c r="V2087"/>
    </row>
    <row r="2088" spans="1:22" x14ac:dyDescent="0.2">
      <c r="A2088" s="14" t="s">
        <v>72</v>
      </c>
      <c r="B2088" s="14" t="s">
        <v>152</v>
      </c>
      <c r="C2088" s="14" t="s">
        <v>49</v>
      </c>
      <c r="D2088" t="s">
        <v>11</v>
      </c>
      <c r="E2088" s="14" t="s">
        <v>164</v>
      </c>
      <c r="F2088" s="43">
        <v>19.656579971313477</v>
      </c>
      <c r="V2088"/>
    </row>
    <row r="2089" spans="1:22" x14ac:dyDescent="0.2">
      <c r="A2089" s="14" t="s">
        <v>72</v>
      </c>
      <c r="B2089" s="14" t="s">
        <v>152</v>
      </c>
      <c r="C2089" s="14" t="s">
        <v>141</v>
      </c>
      <c r="D2089" t="s">
        <v>11</v>
      </c>
      <c r="E2089" s="14" t="s">
        <v>164</v>
      </c>
      <c r="F2089" s="43">
        <v>1.8682582303881645E-2</v>
      </c>
      <c r="V2089"/>
    </row>
    <row r="2090" spans="1:22" x14ac:dyDescent="0.2">
      <c r="A2090" s="14" t="s">
        <v>70</v>
      </c>
      <c r="B2090" s="14" t="s">
        <v>70</v>
      </c>
      <c r="C2090" s="14" t="s">
        <v>153</v>
      </c>
      <c r="D2090" t="s">
        <v>11</v>
      </c>
      <c r="E2090" s="14" t="s">
        <v>165</v>
      </c>
      <c r="F2090" s="43">
        <v>52.300456076860428</v>
      </c>
      <c r="V2090"/>
    </row>
    <row r="2091" spans="1:22" x14ac:dyDescent="0.2">
      <c r="A2091" s="14" t="s">
        <v>70</v>
      </c>
      <c r="B2091" s="14" t="s">
        <v>70</v>
      </c>
      <c r="C2091" s="14" t="s">
        <v>49</v>
      </c>
      <c r="D2091" t="s">
        <v>11</v>
      </c>
      <c r="E2091" s="14" t="s">
        <v>165</v>
      </c>
      <c r="F2091" s="43">
        <v>7.1028203964233398</v>
      </c>
      <c r="V2091"/>
    </row>
    <row r="2092" spans="1:22" x14ac:dyDescent="0.2">
      <c r="A2092" s="14" t="s">
        <v>70</v>
      </c>
      <c r="B2092" s="14" t="s">
        <v>70</v>
      </c>
      <c r="C2092" s="14" t="s">
        <v>141</v>
      </c>
      <c r="D2092" t="s">
        <v>11</v>
      </c>
      <c r="E2092" s="14" t="s">
        <v>165</v>
      </c>
      <c r="F2092" s="43">
        <v>6.7508700303733349E-3</v>
      </c>
      <c r="V2092"/>
    </row>
    <row r="2093" spans="1:22" x14ac:dyDescent="0.2">
      <c r="A2093" s="14" t="s">
        <v>71</v>
      </c>
      <c r="B2093" s="14" t="s">
        <v>70</v>
      </c>
      <c r="C2093" s="14" t="s">
        <v>153</v>
      </c>
      <c r="D2093" t="s">
        <v>11</v>
      </c>
      <c r="E2093" s="14" t="s">
        <v>165</v>
      </c>
      <c r="F2093" s="43">
        <v>45.441508889198303</v>
      </c>
      <c r="V2093"/>
    </row>
    <row r="2094" spans="1:22" x14ac:dyDescent="0.2">
      <c r="A2094" s="14" t="s">
        <v>71</v>
      </c>
      <c r="B2094" s="14" t="s">
        <v>70</v>
      </c>
      <c r="C2094" s="14" t="s">
        <v>49</v>
      </c>
      <c r="D2094" t="s">
        <v>11</v>
      </c>
      <c r="E2094" s="14" t="s">
        <v>165</v>
      </c>
      <c r="F2094" s="43">
        <v>6.1713204383850098</v>
      </c>
      <c r="V2094"/>
    </row>
    <row r="2095" spans="1:22" x14ac:dyDescent="0.2">
      <c r="A2095" s="14" t="s">
        <v>71</v>
      </c>
      <c r="B2095" s="14" t="s">
        <v>70</v>
      </c>
      <c r="C2095" s="14" t="s">
        <v>141</v>
      </c>
      <c r="D2095" t="s">
        <v>11</v>
      </c>
      <c r="E2095" s="14" t="s">
        <v>165</v>
      </c>
      <c r="F2095" s="43">
        <v>5.8655268512666225E-3</v>
      </c>
      <c r="V2095"/>
    </row>
    <row r="2096" spans="1:22" x14ac:dyDescent="0.2">
      <c r="A2096" s="14" t="s">
        <v>72</v>
      </c>
      <c r="B2096" s="14" t="s">
        <v>70</v>
      </c>
      <c r="C2096" s="14" t="s">
        <v>153</v>
      </c>
      <c r="D2096" t="s">
        <v>11</v>
      </c>
      <c r="E2096" s="14" t="s">
        <v>165</v>
      </c>
      <c r="F2096" s="43">
        <v>45.441508889198303</v>
      </c>
      <c r="V2096"/>
    </row>
    <row r="2097" spans="1:22" x14ac:dyDescent="0.2">
      <c r="A2097" s="14" t="s">
        <v>72</v>
      </c>
      <c r="B2097" s="14" t="s">
        <v>70</v>
      </c>
      <c r="C2097" s="14" t="s">
        <v>49</v>
      </c>
      <c r="D2097" t="s">
        <v>11</v>
      </c>
      <c r="E2097" s="14" t="s">
        <v>165</v>
      </c>
      <c r="F2097" s="43">
        <v>6.1713204383850098</v>
      </c>
      <c r="V2097"/>
    </row>
    <row r="2098" spans="1:22" x14ac:dyDescent="0.2">
      <c r="A2098" s="14" t="s">
        <v>72</v>
      </c>
      <c r="B2098" s="14" t="s">
        <v>70</v>
      </c>
      <c r="C2098" s="14" t="s">
        <v>141</v>
      </c>
      <c r="D2098" t="s">
        <v>11</v>
      </c>
      <c r="E2098" s="14" t="s">
        <v>165</v>
      </c>
      <c r="F2098" s="43">
        <v>5.8655268512666225E-3</v>
      </c>
      <c r="V2098"/>
    </row>
    <row r="2099" spans="1:22" x14ac:dyDescent="0.2">
      <c r="A2099" s="14" t="s">
        <v>70</v>
      </c>
      <c r="B2099" s="14" t="s">
        <v>152</v>
      </c>
      <c r="C2099" s="14" t="s">
        <v>153</v>
      </c>
      <c r="D2099" t="s">
        <v>11</v>
      </c>
      <c r="E2099" s="14" t="s">
        <v>165</v>
      </c>
      <c r="F2099" s="43">
        <v>74.470776468515396</v>
      </c>
      <c r="V2099"/>
    </row>
    <row r="2100" spans="1:22" x14ac:dyDescent="0.2">
      <c r="A2100" s="14" t="s">
        <v>70</v>
      </c>
      <c r="B2100" s="14" t="s">
        <v>152</v>
      </c>
      <c r="C2100" s="14" t="s">
        <v>49</v>
      </c>
      <c r="D2100" t="s">
        <v>11</v>
      </c>
      <c r="E2100" s="14" t="s">
        <v>165</v>
      </c>
      <c r="F2100" s="43">
        <v>10.113726615905762</v>
      </c>
      <c r="V2100"/>
    </row>
    <row r="2101" spans="1:22" x14ac:dyDescent="0.2">
      <c r="A2101" s="14" t="s">
        <v>70</v>
      </c>
      <c r="B2101" s="14" t="s">
        <v>152</v>
      </c>
      <c r="C2101" s="14" t="s">
        <v>141</v>
      </c>
      <c r="D2101" t="s">
        <v>11</v>
      </c>
      <c r="E2101" s="14" t="s">
        <v>165</v>
      </c>
      <c r="F2101" s="43">
        <v>9.6125844866037369E-3</v>
      </c>
      <c r="V2101"/>
    </row>
    <row r="2102" spans="1:22" x14ac:dyDescent="0.2">
      <c r="A2102" s="14" t="s">
        <v>71</v>
      </c>
      <c r="B2102" s="14" t="s">
        <v>152</v>
      </c>
      <c r="C2102" s="14" t="s">
        <v>153</v>
      </c>
      <c r="D2102" t="s">
        <v>11</v>
      </c>
      <c r="E2102" s="14" t="s">
        <v>165</v>
      </c>
      <c r="F2102" s="43">
        <v>65.545551121234894</v>
      </c>
      <c r="V2102"/>
    </row>
    <row r="2103" spans="1:22" x14ac:dyDescent="0.2">
      <c r="A2103" s="14" t="s">
        <v>71</v>
      </c>
      <c r="B2103" s="14" t="s">
        <v>152</v>
      </c>
      <c r="C2103" s="14" t="s">
        <v>49</v>
      </c>
      <c r="D2103" t="s">
        <v>11</v>
      </c>
      <c r="E2103" s="14" t="s">
        <v>165</v>
      </c>
      <c r="F2103" s="43">
        <v>8.9016103744506836</v>
      </c>
      <c r="V2103"/>
    </row>
    <row r="2104" spans="1:22" x14ac:dyDescent="0.2">
      <c r="A2104" s="14" t="s">
        <v>71</v>
      </c>
      <c r="B2104" s="14" t="s">
        <v>152</v>
      </c>
      <c r="C2104" s="14" t="s">
        <v>141</v>
      </c>
      <c r="D2104" t="s">
        <v>11</v>
      </c>
      <c r="E2104" s="14" t="s">
        <v>165</v>
      </c>
      <c r="F2104" s="43">
        <v>8.4605291485786438E-3</v>
      </c>
      <c r="V2104"/>
    </row>
    <row r="2105" spans="1:22" x14ac:dyDescent="0.2">
      <c r="A2105" s="14" t="s">
        <v>72</v>
      </c>
      <c r="B2105" s="14" t="s">
        <v>152</v>
      </c>
      <c r="C2105" s="14" t="s">
        <v>153</v>
      </c>
      <c r="D2105" t="s">
        <v>11</v>
      </c>
      <c r="E2105" s="14" t="s">
        <v>165</v>
      </c>
      <c r="F2105" s="43">
        <v>65.545551121234894</v>
      </c>
      <c r="V2105"/>
    </row>
    <row r="2106" spans="1:22" x14ac:dyDescent="0.2">
      <c r="A2106" s="14" t="s">
        <v>72</v>
      </c>
      <c r="B2106" s="14" t="s">
        <v>152</v>
      </c>
      <c r="C2106" s="14" t="s">
        <v>49</v>
      </c>
      <c r="D2106" t="s">
        <v>11</v>
      </c>
      <c r="E2106" s="14" t="s">
        <v>165</v>
      </c>
      <c r="F2106" s="43">
        <v>8.9016103744506836</v>
      </c>
      <c r="V2106"/>
    </row>
    <row r="2107" spans="1:22" x14ac:dyDescent="0.2">
      <c r="A2107" s="14" t="s">
        <v>72</v>
      </c>
      <c r="B2107" s="14" t="s">
        <v>152</v>
      </c>
      <c r="C2107" s="14" t="s">
        <v>141</v>
      </c>
      <c r="D2107" t="s">
        <v>11</v>
      </c>
      <c r="E2107" s="14" t="s">
        <v>165</v>
      </c>
      <c r="F2107" s="43">
        <v>8.4605291485786438E-3</v>
      </c>
      <c r="V2107"/>
    </row>
    <row r="2108" spans="1:22" x14ac:dyDescent="0.2">
      <c r="A2108" s="14" t="s">
        <v>70</v>
      </c>
      <c r="B2108" s="14" t="s">
        <v>70</v>
      </c>
      <c r="C2108" s="14" t="s">
        <v>153</v>
      </c>
      <c r="D2108" t="s">
        <v>11</v>
      </c>
      <c r="E2108" s="14" t="s">
        <v>166</v>
      </c>
      <c r="F2108" s="43">
        <v>0.26800000000000002</v>
      </c>
      <c r="V2108"/>
    </row>
    <row r="2109" spans="1:22" x14ac:dyDescent="0.2">
      <c r="A2109" s="14" t="s">
        <v>70</v>
      </c>
      <c r="B2109" s="14" t="s">
        <v>70</v>
      </c>
      <c r="C2109" s="14" t="s">
        <v>49</v>
      </c>
      <c r="D2109" t="s">
        <v>11</v>
      </c>
      <c r="E2109" s="14" t="s">
        <v>166</v>
      </c>
      <c r="F2109" s="43">
        <v>3.6396544426679611E-2</v>
      </c>
      <c r="V2109"/>
    </row>
    <row r="2110" spans="1:22" x14ac:dyDescent="0.2">
      <c r="A2110" s="14" t="s">
        <v>70</v>
      </c>
      <c r="B2110" s="14" t="s">
        <v>70</v>
      </c>
      <c r="C2110" s="14" t="s">
        <v>141</v>
      </c>
      <c r="D2110" t="s">
        <v>11</v>
      </c>
      <c r="E2110" s="14" t="s">
        <v>166</v>
      </c>
      <c r="F2110" s="43">
        <v>3.4593067539390177E-5</v>
      </c>
      <c r="V2110"/>
    </row>
    <row r="2111" spans="1:22" x14ac:dyDescent="0.2">
      <c r="A2111" s="14" t="s">
        <v>71</v>
      </c>
      <c r="B2111" s="14" t="s">
        <v>70</v>
      </c>
      <c r="C2111" s="14" t="s">
        <v>153</v>
      </c>
      <c r="D2111" t="s">
        <v>11</v>
      </c>
      <c r="E2111" s="14" t="s">
        <v>166</v>
      </c>
      <c r="F2111" s="43">
        <v>0.26800000000000002</v>
      </c>
      <c r="V2111"/>
    </row>
    <row r="2112" spans="1:22" x14ac:dyDescent="0.2">
      <c r="A2112" s="14" t="s">
        <v>71</v>
      </c>
      <c r="B2112" s="14" t="s">
        <v>70</v>
      </c>
      <c r="C2112" s="14" t="s">
        <v>49</v>
      </c>
      <c r="D2112" t="s">
        <v>11</v>
      </c>
      <c r="E2112" s="14" t="s">
        <v>166</v>
      </c>
      <c r="F2112" s="43">
        <v>3.6396544426679611E-2</v>
      </c>
      <c r="V2112"/>
    </row>
    <row r="2113" spans="1:22" x14ac:dyDescent="0.2">
      <c r="A2113" s="14" t="s">
        <v>71</v>
      </c>
      <c r="B2113" s="14" t="s">
        <v>70</v>
      </c>
      <c r="C2113" s="14" t="s">
        <v>141</v>
      </c>
      <c r="D2113" t="s">
        <v>11</v>
      </c>
      <c r="E2113" s="14" t="s">
        <v>166</v>
      </c>
      <c r="F2113" s="43">
        <v>3.4593067539390177E-5</v>
      </c>
      <c r="V2113"/>
    </row>
    <row r="2114" spans="1:22" x14ac:dyDescent="0.2">
      <c r="A2114" s="14" t="s">
        <v>72</v>
      </c>
      <c r="B2114" s="14" t="s">
        <v>70</v>
      </c>
      <c r="C2114" s="14" t="s">
        <v>153</v>
      </c>
      <c r="D2114" t="s">
        <v>11</v>
      </c>
      <c r="E2114" s="14" t="s">
        <v>166</v>
      </c>
      <c r="F2114" s="43">
        <v>0.26800000000000002</v>
      </c>
      <c r="V2114"/>
    </row>
    <row r="2115" spans="1:22" x14ac:dyDescent="0.2">
      <c r="A2115" s="14" t="s">
        <v>72</v>
      </c>
      <c r="B2115" s="14" t="s">
        <v>70</v>
      </c>
      <c r="C2115" s="14" t="s">
        <v>49</v>
      </c>
      <c r="D2115" t="s">
        <v>11</v>
      </c>
      <c r="E2115" s="14" t="s">
        <v>166</v>
      </c>
      <c r="F2115" s="43">
        <v>3.6396544426679611E-2</v>
      </c>
      <c r="V2115"/>
    </row>
    <row r="2116" spans="1:22" x14ac:dyDescent="0.2">
      <c r="A2116" s="14" t="s">
        <v>72</v>
      </c>
      <c r="B2116" s="14" t="s">
        <v>70</v>
      </c>
      <c r="C2116" s="14" t="s">
        <v>141</v>
      </c>
      <c r="D2116" t="s">
        <v>11</v>
      </c>
      <c r="E2116" s="14" t="s">
        <v>166</v>
      </c>
      <c r="F2116" s="43">
        <v>3.4593067539390177E-5</v>
      </c>
      <c r="V2116"/>
    </row>
    <row r="2117" spans="1:22" x14ac:dyDescent="0.2">
      <c r="A2117" s="14" t="s">
        <v>70</v>
      </c>
      <c r="B2117" s="14" t="s">
        <v>152</v>
      </c>
      <c r="C2117" s="14" t="s">
        <v>153</v>
      </c>
      <c r="D2117" t="s">
        <v>11</v>
      </c>
      <c r="E2117" s="14" t="s">
        <v>166</v>
      </c>
      <c r="F2117" s="43">
        <v>0.26800000000000002</v>
      </c>
      <c r="V2117"/>
    </row>
    <row r="2118" spans="1:22" x14ac:dyDescent="0.2">
      <c r="A2118" s="14" t="s">
        <v>70</v>
      </c>
      <c r="B2118" s="14" t="s">
        <v>152</v>
      </c>
      <c r="C2118" s="14" t="s">
        <v>49</v>
      </c>
      <c r="D2118" t="s">
        <v>11</v>
      </c>
      <c r="E2118" s="14" t="s">
        <v>166</v>
      </c>
      <c r="F2118" s="43">
        <v>3.6396544426679611E-2</v>
      </c>
      <c r="V2118"/>
    </row>
    <row r="2119" spans="1:22" x14ac:dyDescent="0.2">
      <c r="A2119" s="14" t="s">
        <v>70</v>
      </c>
      <c r="B2119" s="14" t="s">
        <v>152</v>
      </c>
      <c r="C2119" s="14" t="s">
        <v>141</v>
      </c>
      <c r="D2119" t="s">
        <v>11</v>
      </c>
      <c r="E2119" s="14" t="s">
        <v>166</v>
      </c>
      <c r="F2119" s="43">
        <v>3.4593067539390177E-5</v>
      </c>
      <c r="V2119"/>
    </row>
    <row r="2120" spans="1:22" x14ac:dyDescent="0.2">
      <c r="A2120" s="14" t="s">
        <v>71</v>
      </c>
      <c r="B2120" s="14" t="s">
        <v>152</v>
      </c>
      <c r="C2120" s="14" t="s">
        <v>153</v>
      </c>
      <c r="D2120" t="s">
        <v>11</v>
      </c>
      <c r="E2120" s="14" t="s">
        <v>166</v>
      </c>
      <c r="F2120" s="43">
        <v>0.26800000000000002</v>
      </c>
      <c r="V2120"/>
    </row>
    <row r="2121" spans="1:22" x14ac:dyDescent="0.2">
      <c r="A2121" s="14" t="s">
        <v>71</v>
      </c>
      <c r="B2121" s="14" t="s">
        <v>152</v>
      </c>
      <c r="C2121" s="14" t="s">
        <v>49</v>
      </c>
      <c r="D2121" t="s">
        <v>11</v>
      </c>
      <c r="E2121" s="14" t="s">
        <v>166</v>
      </c>
      <c r="F2121" s="43">
        <v>3.6396544426679611E-2</v>
      </c>
      <c r="V2121"/>
    </row>
    <row r="2122" spans="1:22" x14ac:dyDescent="0.2">
      <c r="A2122" s="14" t="s">
        <v>71</v>
      </c>
      <c r="B2122" s="14" t="s">
        <v>152</v>
      </c>
      <c r="C2122" s="14" t="s">
        <v>141</v>
      </c>
      <c r="D2122" t="s">
        <v>11</v>
      </c>
      <c r="E2122" s="14" t="s">
        <v>166</v>
      </c>
      <c r="F2122" s="43">
        <v>3.4593067539390177E-5</v>
      </c>
      <c r="V2122"/>
    </row>
    <row r="2123" spans="1:22" x14ac:dyDescent="0.2">
      <c r="A2123" s="14" t="s">
        <v>72</v>
      </c>
      <c r="B2123" s="14" t="s">
        <v>152</v>
      </c>
      <c r="C2123" s="14" t="s">
        <v>153</v>
      </c>
      <c r="D2123" t="s">
        <v>11</v>
      </c>
      <c r="E2123" s="14" t="s">
        <v>166</v>
      </c>
      <c r="F2123" s="43">
        <v>0.26800000000000002</v>
      </c>
      <c r="V2123"/>
    </row>
    <row r="2124" spans="1:22" x14ac:dyDescent="0.2">
      <c r="A2124" s="14" t="s">
        <v>72</v>
      </c>
      <c r="B2124" s="14" t="s">
        <v>152</v>
      </c>
      <c r="C2124" s="14" t="s">
        <v>49</v>
      </c>
      <c r="D2124" t="s">
        <v>11</v>
      </c>
      <c r="E2124" s="14" t="s">
        <v>166</v>
      </c>
      <c r="F2124" s="43">
        <v>3.6396544426679611E-2</v>
      </c>
      <c r="V2124"/>
    </row>
    <row r="2125" spans="1:22" x14ac:dyDescent="0.2">
      <c r="A2125" s="14" t="s">
        <v>72</v>
      </c>
      <c r="B2125" s="14" t="s">
        <v>152</v>
      </c>
      <c r="C2125" s="14" t="s">
        <v>141</v>
      </c>
      <c r="D2125" t="s">
        <v>11</v>
      </c>
      <c r="E2125" s="14" t="s">
        <v>166</v>
      </c>
      <c r="F2125" s="43">
        <v>3.4593067539390177E-5</v>
      </c>
      <c r="V2125"/>
    </row>
    <row r="2126" spans="1:22" x14ac:dyDescent="0.2">
      <c r="A2126" s="14" t="s">
        <v>70</v>
      </c>
      <c r="B2126" s="14" t="s">
        <v>70</v>
      </c>
      <c r="C2126" s="14" t="s">
        <v>153</v>
      </c>
      <c r="D2126" t="s">
        <v>11</v>
      </c>
      <c r="E2126" s="14" t="s">
        <v>167</v>
      </c>
      <c r="F2126" s="43">
        <v>153.84146899357438</v>
      </c>
      <c r="V2126"/>
    </row>
    <row r="2127" spans="1:22" x14ac:dyDescent="0.2">
      <c r="A2127" s="14" t="s">
        <v>70</v>
      </c>
      <c r="B2127" s="14" t="s">
        <v>70</v>
      </c>
      <c r="C2127" s="14" t="s">
        <v>49</v>
      </c>
      <c r="D2127" t="s">
        <v>11</v>
      </c>
      <c r="E2127" s="14" t="s">
        <v>167</v>
      </c>
      <c r="F2127" s="43">
        <v>20.892902374267578</v>
      </c>
      <c r="V2127"/>
    </row>
    <row r="2128" spans="1:22" x14ac:dyDescent="0.2">
      <c r="A2128" s="14" t="s">
        <v>70</v>
      </c>
      <c r="B2128" s="14" t="s">
        <v>70</v>
      </c>
      <c r="C2128" s="14" t="s">
        <v>141</v>
      </c>
      <c r="D2128" t="s">
        <v>11</v>
      </c>
      <c r="E2128" s="14" t="s">
        <v>167</v>
      </c>
      <c r="F2128" s="43">
        <v>1.985764317214489E-2</v>
      </c>
      <c r="V2128"/>
    </row>
    <row r="2129" spans="1:22" x14ac:dyDescent="0.2">
      <c r="A2129" s="14" t="s">
        <v>71</v>
      </c>
      <c r="B2129" s="14" t="s">
        <v>70</v>
      </c>
      <c r="C2129" s="14" t="s">
        <v>153</v>
      </c>
      <c r="D2129" t="s">
        <v>11</v>
      </c>
      <c r="E2129" s="14" t="s">
        <v>167</v>
      </c>
      <c r="F2129" s="43">
        <v>127.1561743542552</v>
      </c>
      <c r="V2129"/>
    </row>
    <row r="2130" spans="1:22" x14ac:dyDescent="0.2">
      <c r="A2130" s="14" t="s">
        <v>71</v>
      </c>
      <c r="B2130" s="14" t="s">
        <v>70</v>
      </c>
      <c r="C2130" s="14" t="s">
        <v>49</v>
      </c>
      <c r="D2130" t="s">
        <v>11</v>
      </c>
      <c r="E2130" s="14" t="s">
        <v>167</v>
      </c>
      <c r="F2130" s="43">
        <v>17.268825531005859</v>
      </c>
      <c r="V2130"/>
    </row>
    <row r="2131" spans="1:22" x14ac:dyDescent="0.2">
      <c r="A2131" s="14" t="s">
        <v>71</v>
      </c>
      <c r="B2131" s="14" t="s">
        <v>70</v>
      </c>
      <c r="C2131" s="14" t="s">
        <v>141</v>
      </c>
      <c r="D2131" t="s">
        <v>11</v>
      </c>
      <c r="E2131" s="14" t="s">
        <v>167</v>
      </c>
      <c r="F2131" s="43">
        <v>1.6413142904639244E-2</v>
      </c>
      <c r="V2131"/>
    </row>
    <row r="2132" spans="1:22" x14ac:dyDescent="0.2">
      <c r="A2132" s="14" t="s">
        <v>72</v>
      </c>
      <c r="B2132" s="14" t="s">
        <v>70</v>
      </c>
      <c r="C2132" s="14" t="s">
        <v>153</v>
      </c>
      <c r="D2132" t="s">
        <v>11</v>
      </c>
      <c r="E2132" s="14" t="s">
        <v>167</v>
      </c>
      <c r="F2132" s="43">
        <v>190.44752010330558</v>
      </c>
      <c r="V2132"/>
    </row>
    <row r="2133" spans="1:22" x14ac:dyDescent="0.2">
      <c r="A2133" s="14" t="s">
        <v>72</v>
      </c>
      <c r="B2133" s="14" t="s">
        <v>70</v>
      </c>
      <c r="C2133" s="14" t="s">
        <v>49</v>
      </c>
      <c r="D2133" t="s">
        <v>11</v>
      </c>
      <c r="E2133" s="14" t="s">
        <v>167</v>
      </c>
      <c r="F2133" s="43">
        <v>25.864295959472656</v>
      </c>
      <c r="V2133"/>
    </row>
    <row r="2134" spans="1:22" x14ac:dyDescent="0.2">
      <c r="A2134" s="14" t="s">
        <v>72</v>
      </c>
      <c r="B2134" s="14" t="s">
        <v>70</v>
      </c>
      <c r="C2134" s="14" t="s">
        <v>141</v>
      </c>
      <c r="D2134" t="s">
        <v>11</v>
      </c>
      <c r="E2134" s="14" t="s">
        <v>167</v>
      </c>
      <c r="F2134" s="43">
        <v>2.4582700803875923E-2</v>
      </c>
      <c r="V2134"/>
    </row>
    <row r="2135" spans="1:22" x14ac:dyDescent="0.2">
      <c r="A2135" s="14" t="s">
        <v>70</v>
      </c>
      <c r="B2135" s="14" t="s">
        <v>152</v>
      </c>
      <c r="C2135" s="14" t="s">
        <v>153</v>
      </c>
      <c r="D2135" t="s">
        <v>11</v>
      </c>
      <c r="E2135" s="14" t="s">
        <v>167</v>
      </c>
      <c r="F2135" s="43">
        <v>176.01178855076432</v>
      </c>
      <c r="V2135"/>
    </row>
    <row r="2136" spans="1:22" x14ac:dyDescent="0.2">
      <c r="A2136" s="14" t="s">
        <v>70</v>
      </c>
      <c r="B2136" s="14" t="s">
        <v>152</v>
      </c>
      <c r="C2136" s="14" t="s">
        <v>49</v>
      </c>
      <c r="D2136" t="s">
        <v>11</v>
      </c>
      <c r="E2136" s="14" t="s">
        <v>167</v>
      </c>
      <c r="F2136" s="43">
        <v>23.90380859375</v>
      </c>
      <c r="V2136"/>
    </row>
    <row r="2137" spans="1:22" x14ac:dyDescent="0.2">
      <c r="A2137" s="14" t="s">
        <v>70</v>
      </c>
      <c r="B2137" s="14" t="s">
        <v>152</v>
      </c>
      <c r="C2137" s="14" t="s">
        <v>141</v>
      </c>
      <c r="D2137" t="s">
        <v>11</v>
      </c>
      <c r="E2137" s="14" t="s">
        <v>167</v>
      </c>
      <c r="F2137" s="43">
        <v>2.2719357162714005E-2</v>
      </c>
      <c r="V2137"/>
    </row>
    <row r="2138" spans="1:22" x14ac:dyDescent="0.2">
      <c r="A2138" s="14" t="s">
        <v>71</v>
      </c>
      <c r="B2138" s="14" t="s">
        <v>152</v>
      </c>
      <c r="C2138" s="14" t="s">
        <v>153</v>
      </c>
      <c r="D2138" t="s">
        <v>11</v>
      </c>
      <c r="E2138" s="14" t="s">
        <v>167</v>
      </c>
      <c r="F2138" s="43">
        <v>147.26021759957075</v>
      </c>
      <c r="V2138"/>
    </row>
    <row r="2139" spans="1:22" x14ac:dyDescent="0.2">
      <c r="A2139" s="14" t="s">
        <v>71</v>
      </c>
      <c r="B2139" s="14" t="s">
        <v>152</v>
      </c>
      <c r="C2139" s="14" t="s">
        <v>49</v>
      </c>
      <c r="D2139" t="s">
        <v>11</v>
      </c>
      <c r="E2139" s="14" t="s">
        <v>167</v>
      </c>
      <c r="F2139" s="43">
        <v>19.999114990234375</v>
      </c>
      <c r="V2139"/>
    </row>
    <row r="2140" spans="1:22" x14ac:dyDescent="0.2">
      <c r="A2140" s="14" t="s">
        <v>71</v>
      </c>
      <c r="B2140" s="14" t="s">
        <v>152</v>
      </c>
      <c r="C2140" s="14" t="s">
        <v>141</v>
      </c>
      <c r="D2140" t="s">
        <v>11</v>
      </c>
      <c r="E2140" s="14" t="s">
        <v>167</v>
      </c>
      <c r="F2140" s="43">
        <v>1.9008144736289978E-2</v>
      </c>
      <c r="V2140"/>
    </row>
    <row r="2141" spans="1:22" x14ac:dyDescent="0.2">
      <c r="A2141" s="14" t="s">
        <v>72</v>
      </c>
      <c r="B2141" s="14" t="s">
        <v>152</v>
      </c>
      <c r="C2141" s="14" t="s">
        <v>153</v>
      </c>
      <c r="D2141" t="s">
        <v>11</v>
      </c>
      <c r="E2141" s="14" t="s">
        <v>167</v>
      </c>
      <c r="F2141" s="43">
        <v>210.55156265199184</v>
      </c>
      <c r="V2141"/>
    </row>
    <row r="2142" spans="1:22" x14ac:dyDescent="0.2">
      <c r="A2142" s="14" t="s">
        <v>72</v>
      </c>
      <c r="B2142" s="14" t="s">
        <v>152</v>
      </c>
      <c r="C2142" s="14" t="s">
        <v>49</v>
      </c>
      <c r="D2142" t="s">
        <v>11</v>
      </c>
      <c r="E2142" s="14" t="s">
        <v>167</v>
      </c>
      <c r="F2142" s="43">
        <v>28.594585418701172</v>
      </c>
      <c r="V2142"/>
    </row>
    <row r="2143" spans="1:22" x14ac:dyDescent="0.2">
      <c r="A2143" s="14" t="s">
        <v>72</v>
      </c>
      <c r="B2143" s="14" t="s">
        <v>152</v>
      </c>
      <c r="C2143" s="14" t="s">
        <v>141</v>
      </c>
      <c r="D2143" t="s">
        <v>11</v>
      </c>
      <c r="E2143" s="14" t="s">
        <v>167</v>
      </c>
      <c r="F2143" s="43">
        <v>2.7177702635526657E-2</v>
      </c>
      <c r="V2143"/>
    </row>
    <row r="2144" spans="1:22" x14ac:dyDescent="0.2">
      <c r="A2144" s="14" t="s">
        <v>70</v>
      </c>
      <c r="B2144" s="14" t="s">
        <v>70</v>
      </c>
      <c r="C2144" s="14" t="s">
        <v>153</v>
      </c>
      <c r="D2144" t="s">
        <v>11</v>
      </c>
      <c r="E2144" s="14" t="s">
        <v>168</v>
      </c>
      <c r="F2144" s="43">
        <v>429.810702085495</v>
      </c>
      <c r="V2144"/>
    </row>
    <row r="2145" spans="1:22" x14ac:dyDescent="0.2">
      <c r="A2145" s="14" t="s">
        <v>70</v>
      </c>
      <c r="B2145" s="14" t="s">
        <v>70</v>
      </c>
      <c r="C2145" s="14" t="s">
        <v>49</v>
      </c>
      <c r="D2145" t="s">
        <v>11</v>
      </c>
      <c r="E2145" s="14" t="s">
        <v>168</v>
      </c>
      <c r="F2145" s="43">
        <v>58.371730804443359</v>
      </c>
      <c r="V2145"/>
    </row>
    <row r="2146" spans="1:22" x14ac:dyDescent="0.2">
      <c r="A2146" s="14" t="s">
        <v>70</v>
      </c>
      <c r="B2146" s="14" t="s">
        <v>70</v>
      </c>
      <c r="C2146" s="14" t="s">
        <v>141</v>
      </c>
      <c r="D2146" t="s">
        <v>11</v>
      </c>
      <c r="E2146" s="14" t="s">
        <v>168</v>
      </c>
      <c r="F2146" s="43">
        <v>5.5479370057582855E-2</v>
      </c>
      <c r="V2146"/>
    </row>
    <row r="2147" spans="1:22" x14ac:dyDescent="0.2">
      <c r="A2147" s="14" t="s">
        <v>71</v>
      </c>
      <c r="B2147" s="14" t="s">
        <v>70</v>
      </c>
      <c r="C2147" s="14" t="s">
        <v>153</v>
      </c>
      <c r="D2147" t="s">
        <v>11</v>
      </c>
      <c r="E2147" s="14" t="s">
        <v>168</v>
      </c>
      <c r="F2147" s="43">
        <v>313.90018334984779</v>
      </c>
      <c r="V2147"/>
    </row>
    <row r="2148" spans="1:22" x14ac:dyDescent="0.2">
      <c r="A2148" s="14" t="s">
        <v>71</v>
      </c>
      <c r="B2148" s="14" t="s">
        <v>70</v>
      </c>
      <c r="C2148" s="14" t="s">
        <v>49</v>
      </c>
      <c r="D2148" t="s">
        <v>11</v>
      </c>
      <c r="E2148" s="14" t="s">
        <v>168</v>
      </c>
      <c r="F2148" s="43">
        <v>42.630153656005859</v>
      </c>
      <c r="V2148"/>
    </row>
    <row r="2149" spans="1:22" x14ac:dyDescent="0.2">
      <c r="A2149" s="14" t="s">
        <v>71</v>
      </c>
      <c r="B2149" s="14" t="s">
        <v>70</v>
      </c>
      <c r="C2149" s="14" t="s">
        <v>141</v>
      </c>
      <c r="D2149" t="s">
        <v>11</v>
      </c>
      <c r="E2149" s="14" t="s">
        <v>168</v>
      </c>
      <c r="F2149" s="43">
        <v>4.0517799556255341E-2</v>
      </c>
      <c r="V2149"/>
    </row>
    <row r="2150" spans="1:22" x14ac:dyDescent="0.2">
      <c r="A2150" s="14" t="s">
        <v>72</v>
      </c>
      <c r="B2150" s="14" t="s">
        <v>70</v>
      </c>
      <c r="C2150" s="14" t="s">
        <v>153</v>
      </c>
      <c r="D2150" t="s">
        <v>11</v>
      </c>
      <c r="E2150" s="14" t="s">
        <v>168</v>
      </c>
      <c r="F2150" s="43">
        <v>536.7696947157383</v>
      </c>
      <c r="V2150"/>
    </row>
    <row r="2151" spans="1:22" x14ac:dyDescent="0.2">
      <c r="A2151" s="14" t="s">
        <v>72</v>
      </c>
      <c r="B2151" s="14" t="s">
        <v>70</v>
      </c>
      <c r="C2151" s="14" t="s">
        <v>49</v>
      </c>
      <c r="D2151" t="s">
        <v>11</v>
      </c>
      <c r="E2151" s="14" t="s">
        <v>168</v>
      </c>
      <c r="F2151" s="43">
        <v>72.897621154785156</v>
      </c>
      <c r="V2151"/>
    </row>
    <row r="2152" spans="1:22" x14ac:dyDescent="0.2">
      <c r="A2152" s="14" t="s">
        <v>72</v>
      </c>
      <c r="B2152" s="14" t="s">
        <v>70</v>
      </c>
      <c r="C2152" s="14" t="s">
        <v>141</v>
      </c>
      <c r="D2152" t="s">
        <v>11</v>
      </c>
      <c r="E2152" s="14" t="s">
        <v>168</v>
      </c>
      <c r="F2152" s="43">
        <v>6.9285489618778229E-2</v>
      </c>
      <c r="V2152"/>
    </row>
    <row r="2153" spans="1:22" x14ac:dyDescent="0.2">
      <c r="A2153" s="14" t="s">
        <v>70</v>
      </c>
      <c r="B2153" s="14" t="s">
        <v>152</v>
      </c>
      <c r="C2153" s="14" t="s">
        <v>153</v>
      </c>
      <c r="D2153" t="s">
        <v>11</v>
      </c>
      <c r="E2153" s="14" t="s">
        <v>168</v>
      </c>
      <c r="F2153" s="43">
        <v>347.22124147415161</v>
      </c>
      <c r="V2153"/>
    </row>
    <row r="2154" spans="1:22" x14ac:dyDescent="0.2">
      <c r="A2154" s="14" t="s">
        <v>70</v>
      </c>
      <c r="B2154" s="14" t="s">
        <v>152</v>
      </c>
      <c r="C2154" s="14" t="s">
        <v>49</v>
      </c>
      <c r="D2154" t="s">
        <v>11</v>
      </c>
      <c r="E2154" s="14" t="s">
        <v>168</v>
      </c>
      <c r="F2154" s="43">
        <v>47.155422210693359</v>
      </c>
      <c r="V2154"/>
    </row>
    <row r="2155" spans="1:22" x14ac:dyDescent="0.2">
      <c r="A2155" s="14" t="s">
        <v>70</v>
      </c>
      <c r="B2155" s="14" t="s">
        <v>152</v>
      </c>
      <c r="C2155" s="14" t="s">
        <v>141</v>
      </c>
      <c r="D2155" t="s">
        <v>11</v>
      </c>
      <c r="E2155" s="14" t="s">
        <v>168</v>
      </c>
      <c r="F2155" s="43">
        <v>4.4818837195634842E-2</v>
      </c>
      <c r="V2155"/>
    </row>
    <row r="2156" spans="1:22" x14ac:dyDescent="0.2">
      <c r="A2156" s="14" t="s">
        <v>71</v>
      </c>
      <c r="B2156" s="14" t="s">
        <v>152</v>
      </c>
      <c r="C2156" s="14" t="s">
        <v>153</v>
      </c>
      <c r="D2156" t="s">
        <v>11</v>
      </c>
      <c r="E2156" s="14" t="s">
        <v>168</v>
      </c>
      <c r="F2156" s="43">
        <v>233.37699869275093</v>
      </c>
      <c r="V2156"/>
    </row>
    <row r="2157" spans="1:22" x14ac:dyDescent="0.2">
      <c r="A2157" s="14" t="s">
        <v>71</v>
      </c>
      <c r="B2157" s="14" t="s">
        <v>152</v>
      </c>
      <c r="C2157" s="14" t="s">
        <v>49</v>
      </c>
      <c r="D2157" t="s">
        <v>11</v>
      </c>
      <c r="E2157" s="14" t="s">
        <v>168</v>
      </c>
      <c r="F2157" s="43">
        <v>31.694463729858398</v>
      </c>
      <c r="V2157"/>
    </row>
    <row r="2158" spans="1:22" x14ac:dyDescent="0.2">
      <c r="A2158" s="14" t="s">
        <v>71</v>
      </c>
      <c r="B2158" s="14" t="s">
        <v>152</v>
      </c>
      <c r="C2158" s="14" t="s">
        <v>141</v>
      </c>
      <c r="D2158" t="s">
        <v>11</v>
      </c>
      <c r="E2158" s="14" t="s">
        <v>168</v>
      </c>
      <c r="F2158" s="43">
        <v>3.0123978853225708E-2</v>
      </c>
      <c r="V2158"/>
    </row>
    <row r="2159" spans="1:22" x14ac:dyDescent="0.2">
      <c r="A2159" s="14" t="s">
        <v>72</v>
      </c>
      <c r="B2159" s="14" t="s">
        <v>152</v>
      </c>
      <c r="C2159" s="14" t="s">
        <v>153</v>
      </c>
      <c r="D2159" t="s">
        <v>11</v>
      </c>
      <c r="E2159" s="14" t="s">
        <v>168</v>
      </c>
      <c r="F2159" s="43">
        <v>456.24651470780373</v>
      </c>
      <c r="V2159"/>
    </row>
    <row r="2160" spans="1:22" x14ac:dyDescent="0.2">
      <c r="A2160" s="14" t="s">
        <v>72</v>
      </c>
      <c r="B2160" s="14" t="s">
        <v>152</v>
      </c>
      <c r="C2160" s="14" t="s">
        <v>49</v>
      </c>
      <c r="D2160" t="s">
        <v>11</v>
      </c>
      <c r="E2160" s="14" t="s">
        <v>168</v>
      </c>
      <c r="F2160" s="43">
        <v>61.961925506591797</v>
      </c>
      <c r="V2160"/>
    </row>
    <row r="2161" spans="1:22" x14ac:dyDescent="0.2">
      <c r="A2161" s="14" t="s">
        <v>72</v>
      </c>
      <c r="B2161" s="14" t="s">
        <v>152</v>
      </c>
      <c r="C2161" s="14" t="s">
        <v>141</v>
      </c>
      <c r="D2161" t="s">
        <v>11</v>
      </c>
      <c r="E2161" s="14" t="s">
        <v>168</v>
      </c>
      <c r="F2161" s="43">
        <v>5.8891665190458298E-2</v>
      </c>
      <c r="V2161"/>
    </row>
    <row r="2162" spans="1:22" x14ac:dyDescent="0.2">
      <c r="A2162" s="14" t="s">
        <v>70</v>
      </c>
      <c r="B2162" s="14" t="s">
        <v>70</v>
      </c>
      <c r="C2162" s="14" t="s">
        <v>153</v>
      </c>
      <c r="D2162" s="14" t="s">
        <v>4</v>
      </c>
      <c r="E2162" s="14" t="s">
        <v>85</v>
      </c>
      <c r="F2162" s="43">
        <v>1338.5779933929443</v>
      </c>
      <c r="V2162"/>
    </row>
    <row r="2163" spans="1:22" x14ac:dyDescent="0.2">
      <c r="A2163" s="14" t="s">
        <v>70</v>
      </c>
      <c r="B2163" s="14" t="s">
        <v>70</v>
      </c>
      <c r="C2163" s="14" t="s">
        <v>49</v>
      </c>
      <c r="D2163" s="14" t="s">
        <v>4</v>
      </c>
      <c r="E2163" s="14" t="s">
        <v>85</v>
      </c>
      <c r="F2163" s="43">
        <v>61.791927337646484</v>
      </c>
      <c r="V2163"/>
    </row>
    <row r="2164" spans="1:22" x14ac:dyDescent="0.2">
      <c r="A2164" s="14" t="s">
        <v>70</v>
      </c>
      <c r="B2164" s="14" t="s">
        <v>70</v>
      </c>
      <c r="C2164" s="14" t="s">
        <v>141</v>
      </c>
      <c r="D2164" s="14" t="s">
        <v>4</v>
      </c>
      <c r="E2164" s="14" t="s">
        <v>85</v>
      </c>
      <c r="F2164" s="43">
        <v>8.0676853656768799E-2</v>
      </c>
      <c r="V2164"/>
    </row>
    <row r="2165" spans="1:22" x14ac:dyDescent="0.2">
      <c r="A2165" s="14" t="s">
        <v>71</v>
      </c>
      <c r="B2165" s="14" t="s">
        <v>70</v>
      </c>
      <c r="C2165" s="14" t="s">
        <v>153</v>
      </c>
      <c r="D2165" s="14" t="s">
        <v>4</v>
      </c>
      <c r="E2165" s="14" t="s">
        <v>85</v>
      </c>
      <c r="F2165" s="43">
        <v>1338.5779342651367</v>
      </c>
      <c r="V2165"/>
    </row>
    <row r="2166" spans="1:22" x14ac:dyDescent="0.2">
      <c r="A2166" s="14" t="s">
        <v>71</v>
      </c>
      <c r="B2166" s="14" t="s">
        <v>70</v>
      </c>
      <c r="C2166" s="14" t="s">
        <v>49</v>
      </c>
      <c r="D2166" s="14" t="s">
        <v>4</v>
      </c>
      <c r="E2166" s="14" t="s">
        <v>85</v>
      </c>
      <c r="F2166" s="43">
        <v>61.791927337646484</v>
      </c>
      <c r="V2166"/>
    </row>
    <row r="2167" spans="1:22" x14ac:dyDescent="0.2">
      <c r="A2167" s="14" t="s">
        <v>71</v>
      </c>
      <c r="B2167" s="14" t="s">
        <v>70</v>
      </c>
      <c r="C2167" s="14" t="s">
        <v>141</v>
      </c>
      <c r="D2167" s="14" t="s">
        <v>4</v>
      </c>
      <c r="E2167" s="14" t="s">
        <v>85</v>
      </c>
      <c r="F2167" s="43">
        <v>8.0676853656768799E-2</v>
      </c>
      <c r="V2167"/>
    </row>
    <row r="2168" spans="1:22" x14ac:dyDescent="0.2">
      <c r="A2168" s="14" t="s">
        <v>72</v>
      </c>
      <c r="B2168" s="14" t="s">
        <v>70</v>
      </c>
      <c r="C2168" s="14" t="s">
        <v>153</v>
      </c>
      <c r="D2168" s="14" t="s">
        <v>4</v>
      </c>
      <c r="E2168" s="14" t="s">
        <v>85</v>
      </c>
      <c r="F2168" s="43">
        <v>1374.0510063171387</v>
      </c>
      <c r="V2168"/>
    </row>
    <row r="2169" spans="1:22" x14ac:dyDescent="0.2">
      <c r="A2169" s="14" t="s">
        <v>72</v>
      </c>
      <c r="B2169" s="14" t="s">
        <v>70</v>
      </c>
      <c r="C2169" s="14" t="s">
        <v>49</v>
      </c>
      <c r="D2169" s="14" t="s">
        <v>4</v>
      </c>
      <c r="E2169" s="14" t="s">
        <v>85</v>
      </c>
      <c r="F2169" s="43">
        <v>63.429447174072266</v>
      </c>
      <c r="V2169"/>
    </row>
    <row r="2170" spans="1:22" x14ac:dyDescent="0.2">
      <c r="A2170" s="14" t="s">
        <v>72</v>
      </c>
      <c r="B2170" s="14" t="s">
        <v>70</v>
      </c>
      <c r="C2170" s="14" t="s">
        <v>141</v>
      </c>
      <c r="D2170" s="14" t="s">
        <v>4</v>
      </c>
      <c r="E2170" s="14" t="s">
        <v>85</v>
      </c>
      <c r="F2170" s="43">
        <v>8.2814835011959076E-2</v>
      </c>
      <c r="V2170"/>
    </row>
    <row r="2171" spans="1:22" x14ac:dyDescent="0.2">
      <c r="A2171" s="14" t="s">
        <v>70</v>
      </c>
      <c r="B2171" s="14" t="s">
        <v>152</v>
      </c>
      <c r="C2171" s="14" t="s">
        <v>153</v>
      </c>
      <c r="D2171" s="14" t="s">
        <v>4</v>
      </c>
      <c r="E2171" s="14" t="s">
        <v>85</v>
      </c>
      <c r="F2171" s="43">
        <v>1338.5779933929443</v>
      </c>
      <c r="V2171"/>
    </row>
    <row r="2172" spans="1:22" x14ac:dyDescent="0.2">
      <c r="A2172" s="14" t="s">
        <v>70</v>
      </c>
      <c r="B2172" s="14" t="s">
        <v>152</v>
      </c>
      <c r="C2172" s="14" t="s">
        <v>49</v>
      </c>
      <c r="D2172" s="14" t="s">
        <v>4</v>
      </c>
      <c r="E2172" s="14" t="s">
        <v>85</v>
      </c>
      <c r="F2172" s="43">
        <v>61.791927337646484</v>
      </c>
      <c r="V2172"/>
    </row>
    <row r="2173" spans="1:22" x14ac:dyDescent="0.2">
      <c r="A2173" s="14" t="s">
        <v>70</v>
      </c>
      <c r="B2173" s="14" t="s">
        <v>152</v>
      </c>
      <c r="C2173" s="14" t="s">
        <v>141</v>
      </c>
      <c r="D2173" s="14" t="s">
        <v>4</v>
      </c>
      <c r="E2173" s="14" t="s">
        <v>85</v>
      </c>
      <c r="F2173" s="43">
        <v>8.0676853656768799E-2</v>
      </c>
      <c r="V2173"/>
    </row>
    <row r="2174" spans="1:22" x14ac:dyDescent="0.2">
      <c r="A2174" s="14" t="s">
        <v>71</v>
      </c>
      <c r="B2174" s="14" t="s">
        <v>152</v>
      </c>
      <c r="C2174" s="14" t="s">
        <v>153</v>
      </c>
      <c r="D2174" s="14" t="s">
        <v>4</v>
      </c>
      <c r="E2174" s="14" t="s">
        <v>85</v>
      </c>
      <c r="F2174" s="43">
        <v>1338.5779342651367</v>
      </c>
      <c r="V2174"/>
    </row>
    <row r="2175" spans="1:22" x14ac:dyDescent="0.2">
      <c r="A2175" s="14" t="s">
        <v>71</v>
      </c>
      <c r="B2175" s="14" t="s">
        <v>152</v>
      </c>
      <c r="C2175" s="14" t="s">
        <v>49</v>
      </c>
      <c r="D2175" s="14" t="s">
        <v>4</v>
      </c>
      <c r="E2175" s="14" t="s">
        <v>85</v>
      </c>
      <c r="F2175" s="43">
        <v>61.791927337646484</v>
      </c>
      <c r="V2175"/>
    </row>
    <row r="2176" spans="1:22" x14ac:dyDescent="0.2">
      <c r="A2176" s="14" t="s">
        <v>71</v>
      </c>
      <c r="B2176" s="14" t="s">
        <v>152</v>
      </c>
      <c r="C2176" s="14" t="s">
        <v>141</v>
      </c>
      <c r="D2176" s="14" t="s">
        <v>4</v>
      </c>
      <c r="E2176" s="14" t="s">
        <v>85</v>
      </c>
      <c r="F2176" s="43">
        <v>8.0676853656768799E-2</v>
      </c>
      <c r="V2176"/>
    </row>
    <row r="2177" spans="1:22" x14ac:dyDescent="0.2">
      <c r="A2177" s="14" t="s">
        <v>72</v>
      </c>
      <c r="B2177" s="14" t="s">
        <v>152</v>
      </c>
      <c r="C2177" s="14" t="s">
        <v>153</v>
      </c>
      <c r="D2177" s="14" t="s">
        <v>4</v>
      </c>
      <c r="E2177" s="14" t="s">
        <v>85</v>
      </c>
      <c r="F2177" s="43">
        <v>1374.0510063171387</v>
      </c>
      <c r="V2177"/>
    </row>
    <row r="2178" spans="1:22" x14ac:dyDescent="0.2">
      <c r="A2178" s="14" t="s">
        <v>72</v>
      </c>
      <c r="B2178" s="14" t="s">
        <v>152</v>
      </c>
      <c r="C2178" s="14" t="s">
        <v>49</v>
      </c>
      <c r="D2178" s="14" t="s">
        <v>4</v>
      </c>
      <c r="E2178" s="14" t="s">
        <v>85</v>
      </c>
      <c r="F2178" s="43">
        <v>63.429447174072266</v>
      </c>
      <c r="V2178"/>
    </row>
    <row r="2179" spans="1:22" x14ac:dyDescent="0.2">
      <c r="A2179" s="14" t="s">
        <v>72</v>
      </c>
      <c r="B2179" s="14" t="s">
        <v>152</v>
      </c>
      <c r="C2179" s="14" t="s">
        <v>141</v>
      </c>
      <c r="D2179" s="14" t="s">
        <v>4</v>
      </c>
      <c r="E2179" s="14" t="s">
        <v>85</v>
      </c>
      <c r="F2179" s="43">
        <v>8.2814835011959076E-2</v>
      </c>
      <c r="V2179"/>
    </row>
    <row r="2180" spans="1:22" x14ac:dyDescent="0.2">
      <c r="A2180" s="14" t="s">
        <v>70</v>
      </c>
      <c r="B2180" s="14" t="s">
        <v>70</v>
      </c>
      <c r="C2180" s="14" t="s">
        <v>153</v>
      </c>
      <c r="D2180" s="14" t="s">
        <v>4</v>
      </c>
      <c r="E2180" s="14" t="s">
        <v>156</v>
      </c>
      <c r="F2180" s="43">
        <v>270.60400366783142</v>
      </c>
      <c r="V2180"/>
    </row>
    <row r="2181" spans="1:22" x14ac:dyDescent="0.2">
      <c r="A2181" s="14" t="s">
        <v>70</v>
      </c>
      <c r="B2181" s="14" t="s">
        <v>70</v>
      </c>
      <c r="C2181" s="14" t="s">
        <v>49</v>
      </c>
      <c r="D2181" s="14" t="s">
        <v>4</v>
      </c>
      <c r="E2181" s="14" t="s">
        <v>156</v>
      </c>
      <c r="F2181" s="43">
        <v>12.491721153259277</v>
      </c>
      <c r="V2181"/>
    </row>
    <row r="2182" spans="1:22" x14ac:dyDescent="0.2">
      <c r="A2182" s="14" t="s">
        <v>70</v>
      </c>
      <c r="B2182" s="14" t="s">
        <v>70</v>
      </c>
      <c r="C2182" s="14" t="s">
        <v>141</v>
      </c>
      <c r="D2182" s="14" t="s">
        <v>4</v>
      </c>
      <c r="E2182" s="14" t="s">
        <v>156</v>
      </c>
      <c r="F2182" s="43">
        <v>1.6309456899762154E-2</v>
      </c>
      <c r="V2182"/>
    </row>
    <row r="2183" spans="1:22" x14ac:dyDescent="0.2">
      <c r="A2183" s="14" t="s">
        <v>71</v>
      </c>
      <c r="B2183" s="14" t="s">
        <v>70</v>
      </c>
      <c r="C2183" s="14" t="s">
        <v>153</v>
      </c>
      <c r="D2183" s="14" t="s">
        <v>4</v>
      </c>
      <c r="E2183" s="14" t="s">
        <v>156</v>
      </c>
      <c r="F2183" s="43">
        <v>270.60399222373962</v>
      </c>
      <c r="V2183"/>
    </row>
    <row r="2184" spans="1:22" x14ac:dyDescent="0.2">
      <c r="A2184" s="14" t="s">
        <v>71</v>
      </c>
      <c r="B2184" s="14" t="s">
        <v>70</v>
      </c>
      <c r="C2184" s="14" t="s">
        <v>49</v>
      </c>
      <c r="D2184" s="14" t="s">
        <v>4</v>
      </c>
      <c r="E2184" s="14" t="s">
        <v>156</v>
      </c>
      <c r="F2184" s="43">
        <v>12.491721153259277</v>
      </c>
      <c r="V2184"/>
    </row>
    <row r="2185" spans="1:22" x14ac:dyDescent="0.2">
      <c r="A2185" s="14" t="s">
        <v>71</v>
      </c>
      <c r="B2185" s="14" t="s">
        <v>70</v>
      </c>
      <c r="C2185" s="14" t="s">
        <v>141</v>
      </c>
      <c r="D2185" s="14" t="s">
        <v>4</v>
      </c>
      <c r="E2185" s="14" t="s">
        <v>156</v>
      </c>
      <c r="F2185" s="43">
        <v>1.6309456899762154E-2</v>
      </c>
      <c r="V2185"/>
    </row>
    <row r="2186" spans="1:22" x14ac:dyDescent="0.2">
      <c r="A2186" s="14" t="s">
        <v>72</v>
      </c>
      <c r="B2186" s="14" t="s">
        <v>70</v>
      </c>
      <c r="C2186" s="14" t="s">
        <v>153</v>
      </c>
      <c r="D2186" s="14" t="s">
        <v>4</v>
      </c>
      <c r="E2186" s="14" t="s">
        <v>156</v>
      </c>
      <c r="F2186" s="43">
        <v>432.04800271987915</v>
      </c>
      <c r="V2186"/>
    </row>
    <row r="2187" spans="1:22" x14ac:dyDescent="0.2">
      <c r="A2187" s="14" t="s">
        <v>72</v>
      </c>
      <c r="B2187" s="14" t="s">
        <v>70</v>
      </c>
      <c r="C2187" s="14" t="s">
        <v>49</v>
      </c>
      <c r="D2187" s="14" t="s">
        <v>4</v>
      </c>
      <c r="E2187" s="14" t="s">
        <v>156</v>
      </c>
      <c r="F2187" s="43">
        <v>19.944358825683594</v>
      </c>
      <c r="V2187"/>
    </row>
    <row r="2188" spans="1:22" x14ac:dyDescent="0.2">
      <c r="A2188" s="14" t="s">
        <v>72</v>
      </c>
      <c r="B2188" s="14" t="s">
        <v>70</v>
      </c>
      <c r="C2188" s="14" t="s">
        <v>141</v>
      </c>
      <c r="D2188" s="14" t="s">
        <v>4</v>
      </c>
      <c r="E2188" s="14" t="s">
        <v>156</v>
      </c>
      <c r="F2188" s="43">
        <v>2.6039779186248779E-2</v>
      </c>
      <c r="V2188"/>
    </row>
    <row r="2189" spans="1:22" x14ac:dyDescent="0.2">
      <c r="A2189" s="14" t="s">
        <v>70</v>
      </c>
      <c r="B2189" s="14" t="s">
        <v>152</v>
      </c>
      <c r="C2189" s="14" t="s">
        <v>153</v>
      </c>
      <c r="D2189" s="14" t="s">
        <v>4</v>
      </c>
      <c r="E2189" s="14" t="s">
        <v>156</v>
      </c>
      <c r="F2189" s="43">
        <v>270.60400366783142</v>
      </c>
      <c r="V2189"/>
    </row>
    <row r="2190" spans="1:22" x14ac:dyDescent="0.2">
      <c r="A2190" s="14" t="s">
        <v>70</v>
      </c>
      <c r="B2190" s="14" t="s">
        <v>152</v>
      </c>
      <c r="C2190" s="14" t="s">
        <v>49</v>
      </c>
      <c r="D2190" s="14" t="s">
        <v>4</v>
      </c>
      <c r="E2190" s="14" t="s">
        <v>156</v>
      </c>
      <c r="F2190" s="43">
        <v>12.491721153259277</v>
      </c>
      <c r="V2190"/>
    </row>
    <row r="2191" spans="1:22" x14ac:dyDescent="0.2">
      <c r="A2191" s="14" t="s">
        <v>70</v>
      </c>
      <c r="B2191" s="14" t="s">
        <v>152</v>
      </c>
      <c r="C2191" s="14" t="s">
        <v>141</v>
      </c>
      <c r="D2191" s="14" t="s">
        <v>4</v>
      </c>
      <c r="E2191" s="14" t="s">
        <v>156</v>
      </c>
      <c r="F2191" s="43">
        <v>1.6309456899762154E-2</v>
      </c>
      <c r="V2191"/>
    </row>
    <row r="2192" spans="1:22" x14ac:dyDescent="0.2">
      <c r="A2192" s="14" t="s">
        <v>71</v>
      </c>
      <c r="B2192" s="14" t="s">
        <v>152</v>
      </c>
      <c r="C2192" s="14" t="s">
        <v>153</v>
      </c>
      <c r="D2192" s="14" t="s">
        <v>4</v>
      </c>
      <c r="E2192" s="14" t="s">
        <v>156</v>
      </c>
      <c r="F2192" s="43">
        <v>270.60399222373962</v>
      </c>
      <c r="V2192"/>
    </row>
    <row r="2193" spans="1:22" x14ac:dyDescent="0.2">
      <c r="A2193" s="14" t="s">
        <v>71</v>
      </c>
      <c r="B2193" s="14" t="s">
        <v>152</v>
      </c>
      <c r="C2193" s="14" t="s">
        <v>49</v>
      </c>
      <c r="D2193" s="14" t="s">
        <v>4</v>
      </c>
      <c r="E2193" s="14" t="s">
        <v>156</v>
      </c>
      <c r="F2193" s="43">
        <v>12.491721153259277</v>
      </c>
      <c r="V2193"/>
    </row>
    <row r="2194" spans="1:22" x14ac:dyDescent="0.2">
      <c r="A2194" s="14" t="s">
        <v>71</v>
      </c>
      <c r="B2194" s="14" t="s">
        <v>152</v>
      </c>
      <c r="C2194" s="14" t="s">
        <v>141</v>
      </c>
      <c r="D2194" s="14" t="s">
        <v>4</v>
      </c>
      <c r="E2194" s="14" t="s">
        <v>156</v>
      </c>
      <c r="F2194" s="43">
        <v>1.6309456899762154E-2</v>
      </c>
      <c r="V2194"/>
    </row>
    <row r="2195" spans="1:22" x14ac:dyDescent="0.2">
      <c r="A2195" s="14" t="s">
        <v>72</v>
      </c>
      <c r="B2195" s="14" t="s">
        <v>152</v>
      </c>
      <c r="C2195" s="14" t="s">
        <v>153</v>
      </c>
      <c r="D2195" s="14" t="s">
        <v>4</v>
      </c>
      <c r="E2195" s="14" t="s">
        <v>156</v>
      </c>
      <c r="F2195" s="43">
        <v>432.04800271987915</v>
      </c>
      <c r="V2195"/>
    </row>
    <row r="2196" spans="1:22" x14ac:dyDescent="0.2">
      <c r="A2196" s="14" t="s">
        <v>72</v>
      </c>
      <c r="B2196" s="14" t="s">
        <v>152</v>
      </c>
      <c r="C2196" s="14" t="s">
        <v>49</v>
      </c>
      <c r="D2196" s="14" t="s">
        <v>4</v>
      </c>
      <c r="E2196" s="14" t="s">
        <v>156</v>
      </c>
      <c r="F2196" s="43">
        <v>19.944358825683594</v>
      </c>
      <c r="V2196"/>
    </row>
    <row r="2197" spans="1:22" x14ac:dyDescent="0.2">
      <c r="A2197" s="14" t="s">
        <v>72</v>
      </c>
      <c r="B2197" s="14" t="s">
        <v>152</v>
      </c>
      <c r="C2197" s="14" t="s">
        <v>141</v>
      </c>
      <c r="D2197" s="14" t="s">
        <v>4</v>
      </c>
      <c r="E2197" s="14" t="s">
        <v>156</v>
      </c>
      <c r="F2197" s="43">
        <v>2.6039779186248779E-2</v>
      </c>
      <c r="V2197"/>
    </row>
    <row r="2198" spans="1:22" x14ac:dyDescent="0.2">
      <c r="A2198" s="14" t="s">
        <v>70</v>
      </c>
      <c r="B2198" s="14" t="s">
        <v>70</v>
      </c>
      <c r="C2198" s="14" t="s">
        <v>153</v>
      </c>
      <c r="D2198" s="14" t="s">
        <v>4</v>
      </c>
      <c r="E2198" s="14" t="s">
        <v>80</v>
      </c>
      <c r="F2198" s="43">
        <v>1609.1820087432861</v>
      </c>
      <c r="V2198"/>
    </row>
    <row r="2199" spans="1:22" x14ac:dyDescent="0.2">
      <c r="A2199" s="14" t="s">
        <v>70</v>
      </c>
      <c r="B2199" s="14" t="s">
        <v>70</v>
      </c>
      <c r="C2199" s="14" t="s">
        <v>49</v>
      </c>
      <c r="D2199" s="14" t="s">
        <v>4</v>
      </c>
      <c r="E2199" s="14" t="s">
        <v>80</v>
      </c>
      <c r="F2199" s="43">
        <v>74.283653259277344</v>
      </c>
      <c r="V2199"/>
    </row>
    <row r="2200" spans="1:22" x14ac:dyDescent="0.2">
      <c r="A2200" s="14" t="s">
        <v>70</v>
      </c>
      <c r="B2200" s="14" t="s">
        <v>70</v>
      </c>
      <c r="C2200" s="14" t="s">
        <v>141</v>
      </c>
      <c r="D2200" s="14" t="s">
        <v>4</v>
      </c>
      <c r="E2200" s="14" t="s">
        <v>80</v>
      </c>
      <c r="F2200" s="43">
        <v>9.69863161444664E-2</v>
      </c>
      <c r="V2200"/>
    </row>
    <row r="2201" spans="1:22" x14ac:dyDescent="0.2">
      <c r="A2201" s="14" t="s">
        <v>71</v>
      </c>
      <c r="B2201" s="14" t="s">
        <v>70</v>
      </c>
      <c r="C2201" s="14" t="s">
        <v>153</v>
      </c>
      <c r="D2201" s="14" t="s">
        <v>4</v>
      </c>
      <c r="E2201" s="14" t="s">
        <v>80</v>
      </c>
      <c r="F2201" s="43">
        <v>1609.1819248199463</v>
      </c>
      <c r="V2201"/>
    </row>
    <row r="2202" spans="1:22" x14ac:dyDescent="0.2">
      <c r="A2202" s="14" t="s">
        <v>71</v>
      </c>
      <c r="B2202" s="14" t="s">
        <v>70</v>
      </c>
      <c r="C2202" s="14" t="s">
        <v>49</v>
      </c>
      <c r="D2202" s="14" t="s">
        <v>4</v>
      </c>
      <c r="E2202" s="14" t="s">
        <v>80</v>
      </c>
      <c r="F2202" s="43">
        <v>74.283645629882812</v>
      </c>
      <c r="V2202"/>
    </row>
    <row r="2203" spans="1:22" x14ac:dyDescent="0.2">
      <c r="A2203" s="14" t="s">
        <v>71</v>
      </c>
      <c r="B2203" s="14" t="s">
        <v>70</v>
      </c>
      <c r="C2203" s="14" t="s">
        <v>141</v>
      </c>
      <c r="D2203" s="14" t="s">
        <v>4</v>
      </c>
      <c r="E2203" s="14" t="s">
        <v>80</v>
      </c>
      <c r="F2203" s="43">
        <v>9.6986308693885803E-2</v>
      </c>
      <c r="V2203"/>
    </row>
    <row r="2204" spans="1:22" x14ac:dyDescent="0.2">
      <c r="A2204" s="14" t="s">
        <v>72</v>
      </c>
      <c r="B2204" s="14" t="s">
        <v>70</v>
      </c>
      <c r="C2204" s="14" t="s">
        <v>153</v>
      </c>
      <c r="D2204" s="14" t="s">
        <v>4</v>
      </c>
      <c r="E2204" s="14" t="s">
        <v>80</v>
      </c>
      <c r="F2204" s="43">
        <v>1806.0990104675293</v>
      </c>
      <c r="V2204"/>
    </row>
    <row r="2205" spans="1:22" x14ac:dyDescent="0.2">
      <c r="A2205" s="14" t="s">
        <v>72</v>
      </c>
      <c r="B2205" s="14" t="s">
        <v>70</v>
      </c>
      <c r="C2205" s="14" t="s">
        <v>49</v>
      </c>
      <c r="D2205" s="14" t="s">
        <v>4</v>
      </c>
      <c r="E2205" s="14" t="s">
        <v>80</v>
      </c>
      <c r="F2205" s="43">
        <v>83.373802185058594</v>
      </c>
      <c r="V2205"/>
    </row>
    <row r="2206" spans="1:22" x14ac:dyDescent="0.2">
      <c r="A2206" s="14" t="s">
        <v>72</v>
      </c>
      <c r="B2206" s="14" t="s">
        <v>70</v>
      </c>
      <c r="C2206" s="14" t="s">
        <v>141</v>
      </c>
      <c r="D2206" s="14" t="s">
        <v>4</v>
      </c>
      <c r="E2206" s="14" t="s">
        <v>80</v>
      </c>
      <c r="F2206" s="43">
        <v>0.10885461419820786</v>
      </c>
      <c r="V2206"/>
    </row>
    <row r="2207" spans="1:22" x14ac:dyDescent="0.2">
      <c r="A2207" s="14" t="s">
        <v>70</v>
      </c>
      <c r="B2207" s="14" t="s">
        <v>152</v>
      </c>
      <c r="C2207" s="14" t="s">
        <v>153</v>
      </c>
      <c r="D2207" s="14" t="s">
        <v>4</v>
      </c>
      <c r="E2207" s="14" t="s">
        <v>80</v>
      </c>
      <c r="F2207" s="43">
        <v>1609.1820087432861</v>
      </c>
      <c r="V2207"/>
    </row>
    <row r="2208" spans="1:22" x14ac:dyDescent="0.2">
      <c r="A2208" s="14" t="s">
        <v>70</v>
      </c>
      <c r="B2208" s="14" t="s">
        <v>152</v>
      </c>
      <c r="C2208" s="14" t="s">
        <v>49</v>
      </c>
      <c r="D2208" s="14" t="s">
        <v>4</v>
      </c>
      <c r="E2208" s="14" t="s">
        <v>80</v>
      </c>
      <c r="F2208" s="43">
        <v>74.283653259277344</v>
      </c>
      <c r="V2208"/>
    </row>
    <row r="2209" spans="1:22" x14ac:dyDescent="0.2">
      <c r="A2209" s="14" t="s">
        <v>70</v>
      </c>
      <c r="B2209" s="14" t="s">
        <v>152</v>
      </c>
      <c r="C2209" s="14" t="s">
        <v>141</v>
      </c>
      <c r="D2209" s="14" t="s">
        <v>4</v>
      </c>
      <c r="E2209" s="14" t="s">
        <v>80</v>
      </c>
      <c r="F2209" s="43">
        <v>9.69863161444664E-2</v>
      </c>
      <c r="V2209"/>
    </row>
    <row r="2210" spans="1:22" x14ac:dyDescent="0.2">
      <c r="A2210" s="14" t="s">
        <v>71</v>
      </c>
      <c r="B2210" s="14" t="s">
        <v>152</v>
      </c>
      <c r="C2210" s="14" t="s">
        <v>153</v>
      </c>
      <c r="D2210" s="14" t="s">
        <v>4</v>
      </c>
      <c r="E2210" s="14" t="s">
        <v>80</v>
      </c>
      <c r="F2210" s="43">
        <v>1609.1819248199463</v>
      </c>
      <c r="V2210"/>
    </row>
    <row r="2211" spans="1:22" x14ac:dyDescent="0.2">
      <c r="A2211" s="14" t="s">
        <v>71</v>
      </c>
      <c r="B2211" s="14" t="s">
        <v>152</v>
      </c>
      <c r="C2211" s="14" t="s">
        <v>49</v>
      </c>
      <c r="D2211" s="14" t="s">
        <v>4</v>
      </c>
      <c r="E2211" s="14" t="s">
        <v>80</v>
      </c>
      <c r="F2211" s="43">
        <v>74.283645629882812</v>
      </c>
      <c r="V2211"/>
    </row>
    <row r="2212" spans="1:22" x14ac:dyDescent="0.2">
      <c r="A2212" s="14" t="s">
        <v>71</v>
      </c>
      <c r="B2212" s="14" t="s">
        <v>152</v>
      </c>
      <c r="C2212" s="14" t="s">
        <v>141</v>
      </c>
      <c r="D2212" s="14" t="s">
        <v>4</v>
      </c>
      <c r="E2212" s="14" t="s">
        <v>80</v>
      </c>
      <c r="F2212" s="43">
        <v>9.6986308693885803E-2</v>
      </c>
      <c r="V2212"/>
    </row>
    <row r="2213" spans="1:22" x14ac:dyDescent="0.2">
      <c r="A2213" s="14" t="s">
        <v>72</v>
      </c>
      <c r="B2213" s="14" t="s">
        <v>152</v>
      </c>
      <c r="C2213" s="14" t="s">
        <v>153</v>
      </c>
      <c r="D2213" s="14" t="s">
        <v>4</v>
      </c>
      <c r="E2213" s="14" t="s">
        <v>80</v>
      </c>
      <c r="F2213" s="43">
        <v>1806.0990104675293</v>
      </c>
      <c r="V2213"/>
    </row>
    <row r="2214" spans="1:22" x14ac:dyDescent="0.2">
      <c r="A2214" s="14" t="s">
        <v>72</v>
      </c>
      <c r="B2214" s="14" t="s">
        <v>152</v>
      </c>
      <c r="C2214" s="14" t="s">
        <v>49</v>
      </c>
      <c r="D2214" s="14" t="s">
        <v>4</v>
      </c>
      <c r="E2214" s="14" t="s">
        <v>80</v>
      </c>
      <c r="F2214" s="43">
        <v>83.373802185058594</v>
      </c>
      <c r="V2214"/>
    </row>
    <row r="2215" spans="1:22" x14ac:dyDescent="0.2">
      <c r="A2215" s="14" t="s">
        <v>72</v>
      </c>
      <c r="B2215" s="14" t="s">
        <v>152</v>
      </c>
      <c r="C2215" s="14" t="s">
        <v>141</v>
      </c>
      <c r="D2215" s="14" t="s">
        <v>4</v>
      </c>
      <c r="E2215" s="14" t="s">
        <v>80</v>
      </c>
      <c r="F2215" s="43">
        <v>0.10885461419820786</v>
      </c>
      <c r="V2215"/>
    </row>
    <row r="2216" spans="1:22" x14ac:dyDescent="0.2">
      <c r="A2216" s="14" t="s">
        <v>70</v>
      </c>
      <c r="B2216" s="14" t="s">
        <v>70</v>
      </c>
      <c r="C2216" s="14" t="s">
        <v>153</v>
      </c>
      <c r="D2216" s="14" t="s">
        <v>4</v>
      </c>
      <c r="E2216" s="14" t="s">
        <v>157</v>
      </c>
      <c r="F2216" s="43">
        <v>1056.8420209999999</v>
      </c>
      <c r="V2216"/>
    </row>
    <row r="2217" spans="1:22" x14ac:dyDescent="0.2">
      <c r="A2217" s="14" t="s">
        <v>70</v>
      </c>
      <c r="B2217" s="14" t="s">
        <v>70</v>
      </c>
      <c r="C2217" s="14" t="s">
        <v>49</v>
      </c>
      <c r="D2217" s="14" t="s">
        <v>4</v>
      </c>
      <c r="E2217" s="14" t="s">
        <v>157</v>
      </c>
      <c r="F2217" s="43">
        <v>48.786331176757812</v>
      </c>
      <c r="V2217"/>
    </row>
    <row r="2218" spans="1:22" x14ac:dyDescent="0.2">
      <c r="A2218" s="14" t="s">
        <v>70</v>
      </c>
      <c r="B2218" s="14" t="s">
        <v>70</v>
      </c>
      <c r="C2218" s="14" t="s">
        <v>141</v>
      </c>
      <c r="D2218" s="14" t="s">
        <v>4</v>
      </c>
      <c r="E2218" s="14" t="s">
        <v>157</v>
      </c>
      <c r="F2218" s="43">
        <v>6.3696466386318207E-2</v>
      </c>
      <c r="V2218"/>
    </row>
    <row r="2219" spans="1:22" x14ac:dyDescent="0.2">
      <c r="A2219" s="14" t="s">
        <v>71</v>
      </c>
      <c r="B2219" s="14" t="s">
        <v>70</v>
      </c>
      <c r="C2219" s="14" t="s">
        <v>153</v>
      </c>
      <c r="D2219" s="14" t="s">
        <v>4</v>
      </c>
      <c r="E2219" s="14" t="s">
        <v>157</v>
      </c>
      <c r="F2219" s="43">
        <v>1056.8420209999999</v>
      </c>
      <c r="V2219"/>
    </row>
    <row r="2220" spans="1:22" x14ac:dyDescent="0.2">
      <c r="A2220" s="14" t="s">
        <v>71</v>
      </c>
      <c r="B2220" s="14" t="s">
        <v>70</v>
      </c>
      <c r="C2220" s="14" t="s">
        <v>49</v>
      </c>
      <c r="D2220" s="14" t="s">
        <v>4</v>
      </c>
      <c r="E2220" s="14" t="s">
        <v>157</v>
      </c>
      <c r="F2220" s="43">
        <v>48.786331176757812</v>
      </c>
      <c r="V2220"/>
    </row>
    <row r="2221" spans="1:22" x14ac:dyDescent="0.2">
      <c r="A2221" s="14" t="s">
        <v>71</v>
      </c>
      <c r="B2221" s="14" t="s">
        <v>70</v>
      </c>
      <c r="C2221" s="14" t="s">
        <v>141</v>
      </c>
      <c r="D2221" s="14" t="s">
        <v>4</v>
      </c>
      <c r="E2221" s="14" t="s">
        <v>157</v>
      </c>
      <c r="F2221" s="43">
        <v>6.3696466386318207E-2</v>
      </c>
      <c r="V2221"/>
    </row>
    <row r="2222" spans="1:22" x14ac:dyDescent="0.2">
      <c r="A2222" s="14" t="s">
        <v>72</v>
      </c>
      <c r="B2222" s="14" t="s">
        <v>70</v>
      </c>
      <c r="C2222" s="14" t="s">
        <v>153</v>
      </c>
      <c r="D2222" s="14" t="s">
        <v>4</v>
      </c>
      <c r="E2222" s="14" t="s">
        <v>157</v>
      </c>
      <c r="F2222" s="43">
        <v>1056.8420209999999</v>
      </c>
      <c r="V2222"/>
    </row>
    <row r="2223" spans="1:22" x14ac:dyDescent="0.2">
      <c r="A2223" s="14" t="s">
        <v>72</v>
      </c>
      <c r="B2223" s="14" t="s">
        <v>70</v>
      </c>
      <c r="C2223" s="14" t="s">
        <v>49</v>
      </c>
      <c r="D2223" s="14" t="s">
        <v>4</v>
      </c>
      <c r="E2223" s="14" t="s">
        <v>157</v>
      </c>
      <c r="F2223" s="43">
        <v>48.786331176757812</v>
      </c>
      <c r="V2223"/>
    </row>
    <row r="2224" spans="1:22" x14ac:dyDescent="0.2">
      <c r="A2224" s="14" t="s">
        <v>72</v>
      </c>
      <c r="B2224" s="14" t="s">
        <v>70</v>
      </c>
      <c r="C2224" s="14" t="s">
        <v>141</v>
      </c>
      <c r="D2224" s="14" t="s">
        <v>4</v>
      </c>
      <c r="E2224" s="14" t="s">
        <v>157</v>
      </c>
      <c r="F2224" s="43">
        <v>6.3696466386318207E-2</v>
      </c>
      <c r="V2224"/>
    </row>
    <row r="2225" spans="1:22" x14ac:dyDescent="0.2">
      <c r="A2225" s="14" t="s">
        <v>70</v>
      </c>
      <c r="B2225" s="14" t="s">
        <v>152</v>
      </c>
      <c r="C2225" s="14" t="s">
        <v>153</v>
      </c>
      <c r="D2225" s="14" t="s">
        <v>4</v>
      </c>
      <c r="E2225" s="14" t="s">
        <v>157</v>
      </c>
      <c r="F2225" s="43">
        <v>1056.8420209999997</v>
      </c>
      <c r="V2225"/>
    </row>
    <row r="2226" spans="1:22" x14ac:dyDescent="0.2">
      <c r="A2226" s="14" t="s">
        <v>70</v>
      </c>
      <c r="B2226" s="14" t="s">
        <v>152</v>
      </c>
      <c r="C2226" s="14" t="s">
        <v>49</v>
      </c>
      <c r="D2226" s="14" t="s">
        <v>4</v>
      </c>
      <c r="E2226" s="14" t="s">
        <v>157</v>
      </c>
      <c r="F2226" s="43">
        <v>48.786331176757812</v>
      </c>
      <c r="V2226"/>
    </row>
    <row r="2227" spans="1:22" x14ac:dyDescent="0.2">
      <c r="A2227" s="14" t="s">
        <v>70</v>
      </c>
      <c r="B2227" s="14" t="s">
        <v>152</v>
      </c>
      <c r="C2227" s="14" t="s">
        <v>141</v>
      </c>
      <c r="D2227" s="14" t="s">
        <v>4</v>
      </c>
      <c r="E2227" s="14" t="s">
        <v>157</v>
      </c>
      <c r="F2227" s="43">
        <v>6.3696466386318207E-2</v>
      </c>
      <c r="V2227"/>
    </row>
    <row r="2228" spans="1:22" x14ac:dyDescent="0.2">
      <c r="A2228" s="14" t="s">
        <v>71</v>
      </c>
      <c r="B2228" s="14" t="s">
        <v>152</v>
      </c>
      <c r="C2228" s="14" t="s">
        <v>153</v>
      </c>
      <c r="D2228" s="14" t="s">
        <v>4</v>
      </c>
      <c r="E2228" s="14" t="s">
        <v>157</v>
      </c>
      <c r="F2228" s="43">
        <v>1056.8420209999999</v>
      </c>
      <c r="V2228"/>
    </row>
    <row r="2229" spans="1:22" x14ac:dyDescent="0.2">
      <c r="A2229" s="14" t="s">
        <v>71</v>
      </c>
      <c r="B2229" s="14" t="s">
        <v>152</v>
      </c>
      <c r="C2229" s="14" t="s">
        <v>49</v>
      </c>
      <c r="D2229" s="14" t="s">
        <v>4</v>
      </c>
      <c r="E2229" s="14" t="s">
        <v>157</v>
      </c>
      <c r="F2229" s="43">
        <v>48.786331176757812</v>
      </c>
      <c r="V2229"/>
    </row>
    <row r="2230" spans="1:22" x14ac:dyDescent="0.2">
      <c r="A2230" s="14" t="s">
        <v>71</v>
      </c>
      <c r="B2230" s="14" t="s">
        <v>152</v>
      </c>
      <c r="C2230" s="14" t="s">
        <v>141</v>
      </c>
      <c r="D2230" s="14" t="s">
        <v>4</v>
      </c>
      <c r="E2230" s="14" t="s">
        <v>157</v>
      </c>
      <c r="F2230" s="43">
        <v>6.3696466386318207E-2</v>
      </c>
      <c r="V2230"/>
    </row>
    <row r="2231" spans="1:22" x14ac:dyDescent="0.2">
      <c r="A2231" s="14" t="s">
        <v>72</v>
      </c>
      <c r="B2231" s="14" t="s">
        <v>152</v>
      </c>
      <c r="C2231" s="14" t="s">
        <v>153</v>
      </c>
      <c r="D2231" s="14" t="s">
        <v>4</v>
      </c>
      <c r="E2231" s="14" t="s">
        <v>157</v>
      </c>
      <c r="F2231" s="43">
        <v>1056.8420210000002</v>
      </c>
      <c r="V2231"/>
    </row>
    <row r="2232" spans="1:22" x14ac:dyDescent="0.2">
      <c r="A2232" s="14" t="s">
        <v>72</v>
      </c>
      <c r="B2232" s="14" t="s">
        <v>152</v>
      </c>
      <c r="C2232" s="14" t="s">
        <v>49</v>
      </c>
      <c r="D2232" s="14" t="s">
        <v>4</v>
      </c>
      <c r="E2232" s="14" t="s">
        <v>157</v>
      </c>
      <c r="F2232" s="43">
        <v>48.786331176757812</v>
      </c>
      <c r="V2232"/>
    </row>
    <row r="2233" spans="1:22" x14ac:dyDescent="0.2">
      <c r="A2233" s="14" t="s">
        <v>72</v>
      </c>
      <c r="B2233" s="14" t="s">
        <v>152</v>
      </c>
      <c r="C2233" s="14" t="s">
        <v>141</v>
      </c>
      <c r="D2233" s="14" t="s">
        <v>4</v>
      </c>
      <c r="E2233" s="14" t="s">
        <v>157</v>
      </c>
      <c r="F2233" s="43">
        <v>6.3696466386318207E-2</v>
      </c>
      <c r="V2233"/>
    </row>
    <row r="2234" spans="1:22" x14ac:dyDescent="0.2">
      <c r="A2234" s="14" t="s">
        <v>70</v>
      </c>
      <c r="B2234" s="14" t="s">
        <v>70</v>
      </c>
      <c r="C2234" s="14" t="s">
        <v>153</v>
      </c>
      <c r="D2234" s="14" t="s">
        <v>4</v>
      </c>
      <c r="E2234" s="14" t="s">
        <v>158</v>
      </c>
      <c r="F2234" s="44">
        <v>68.253976000000009</v>
      </c>
      <c r="V2234"/>
    </row>
    <row r="2235" spans="1:22" x14ac:dyDescent="0.2">
      <c r="A2235" s="14" t="s">
        <v>70</v>
      </c>
      <c r="B2235" s="14" t="s">
        <v>70</v>
      </c>
      <c r="C2235" s="14" t="s">
        <v>49</v>
      </c>
      <c r="D2235" s="14" t="s">
        <v>4</v>
      </c>
      <c r="E2235" s="14" t="s">
        <v>158</v>
      </c>
      <c r="F2235" s="43">
        <v>3.1507651805877686</v>
      </c>
      <c r="V2235"/>
    </row>
    <row r="2236" spans="1:22" x14ac:dyDescent="0.2">
      <c r="A2236" s="14" t="s">
        <v>70</v>
      </c>
      <c r="B2236" s="14" t="s">
        <v>70</v>
      </c>
      <c r="C2236" s="14" t="s">
        <v>141</v>
      </c>
      <c r="D2236" s="14" t="s">
        <v>4</v>
      </c>
      <c r="E2236" s="14" t="s">
        <v>158</v>
      </c>
      <c r="F2236" s="43">
        <v>4.1137058287858963E-3</v>
      </c>
      <c r="V2236"/>
    </row>
    <row r="2237" spans="1:22" x14ac:dyDescent="0.2">
      <c r="A2237" s="14" t="s">
        <v>71</v>
      </c>
      <c r="B2237" s="14" t="s">
        <v>70</v>
      </c>
      <c r="C2237" s="14" t="s">
        <v>153</v>
      </c>
      <c r="D2237" s="14" t="s">
        <v>4</v>
      </c>
      <c r="E2237" s="14" t="s">
        <v>158</v>
      </c>
      <c r="F2237" s="44">
        <v>68.253975999999994</v>
      </c>
      <c r="V2237"/>
    </row>
    <row r="2238" spans="1:22" x14ac:dyDescent="0.2">
      <c r="A2238" s="14" t="s">
        <v>71</v>
      </c>
      <c r="B2238" s="14" t="s">
        <v>70</v>
      </c>
      <c r="C2238" s="14" t="s">
        <v>49</v>
      </c>
      <c r="D2238" s="14" t="s">
        <v>4</v>
      </c>
      <c r="E2238" s="14" t="s">
        <v>158</v>
      </c>
      <c r="F2238" s="43">
        <v>3.1507651805877686</v>
      </c>
      <c r="V2238"/>
    </row>
    <row r="2239" spans="1:22" x14ac:dyDescent="0.2">
      <c r="A2239" s="14" t="s">
        <v>71</v>
      </c>
      <c r="B2239" s="14" t="s">
        <v>70</v>
      </c>
      <c r="C2239" s="14" t="s">
        <v>141</v>
      </c>
      <c r="D2239" s="14" t="s">
        <v>4</v>
      </c>
      <c r="E2239" s="14" t="s">
        <v>158</v>
      </c>
      <c r="F2239" s="43">
        <v>4.1137058287858963E-3</v>
      </c>
      <c r="V2239"/>
    </row>
    <row r="2240" spans="1:22" x14ac:dyDescent="0.2">
      <c r="A2240" s="14" t="s">
        <v>72</v>
      </c>
      <c r="B2240" s="14" t="s">
        <v>70</v>
      </c>
      <c r="C2240" s="14" t="s">
        <v>153</v>
      </c>
      <c r="D2240" s="14" t="s">
        <v>4</v>
      </c>
      <c r="E2240" s="14" t="s">
        <v>158</v>
      </c>
      <c r="F2240" s="44">
        <v>68.253976000000023</v>
      </c>
      <c r="V2240"/>
    </row>
    <row r="2241" spans="1:22" x14ac:dyDescent="0.2">
      <c r="A2241" s="14" t="s">
        <v>72</v>
      </c>
      <c r="B2241" s="14" t="s">
        <v>70</v>
      </c>
      <c r="C2241" s="14" t="s">
        <v>49</v>
      </c>
      <c r="D2241" s="14" t="s">
        <v>4</v>
      </c>
      <c r="E2241" s="14" t="s">
        <v>158</v>
      </c>
      <c r="F2241" s="43">
        <v>3.1507651805877686</v>
      </c>
      <c r="V2241"/>
    </row>
    <row r="2242" spans="1:22" x14ac:dyDescent="0.2">
      <c r="A2242" s="14" t="s">
        <v>72</v>
      </c>
      <c r="B2242" s="14" t="s">
        <v>70</v>
      </c>
      <c r="C2242" s="14" t="s">
        <v>141</v>
      </c>
      <c r="D2242" s="14" t="s">
        <v>4</v>
      </c>
      <c r="E2242" s="14" t="s">
        <v>158</v>
      </c>
      <c r="F2242" s="43">
        <v>4.1137058287858963E-3</v>
      </c>
      <c r="V2242"/>
    </row>
    <row r="2243" spans="1:22" x14ac:dyDescent="0.2">
      <c r="A2243" s="14" t="s">
        <v>70</v>
      </c>
      <c r="B2243" s="14" t="s">
        <v>152</v>
      </c>
      <c r="C2243" s="14" t="s">
        <v>153</v>
      </c>
      <c r="D2243" s="14" t="s">
        <v>4</v>
      </c>
      <c r="E2243" s="14" t="s">
        <v>158</v>
      </c>
      <c r="F2243" s="44">
        <v>273.01590399999992</v>
      </c>
      <c r="V2243"/>
    </row>
    <row r="2244" spans="1:22" x14ac:dyDescent="0.2">
      <c r="A2244" s="14" t="s">
        <v>70</v>
      </c>
      <c r="B2244" s="14" t="s">
        <v>152</v>
      </c>
      <c r="C2244" s="14" t="s">
        <v>49</v>
      </c>
      <c r="D2244" s="14" t="s">
        <v>4</v>
      </c>
      <c r="E2244" s="14" t="s">
        <v>158</v>
      </c>
      <c r="F2244" s="43">
        <v>12.603060722351074</v>
      </c>
      <c r="V2244"/>
    </row>
    <row r="2245" spans="1:22" x14ac:dyDescent="0.2">
      <c r="A2245" s="14" t="s">
        <v>70</v>
      </c>
      <c r="B2245" s="14" t="s">
        <v>152</v>
      </c>
      <c r="C2245" s="14" t="s">
        <v>141</v>
      </c>
      <c r="D2245" s="14" t="s">
        <v>4</v>
      </c>
      <c r="E2245" s="14" t="s">
        <v>158</v>
      </c>
      <c r="F2245" s="43">
        <v>1.6454823315143585E-2</v>
      </c>
      <c r="V2245"/>
    </row>
    <row r="2246" spans="1:22" x14ac:dyDescent="0.2">
      <c r="A2246" s="14" t="s">
        <v>71</v>
      </c>
      <c r="B2246" s="14" t="s">
        <v>152</v>
      </c>
      <c r="C2246" s="14" t="s">
        <v>153</v>
      </c>
      <c r="D2246" s="14" t="s">
        <v>4</v>
      </c>
      <c r="E2246" s="14" t="s">
        <v>158</v>
      </c>
      <c r="F2246" s="44">
        <v>273.01590399999998</v>
      </c>
      <c r="V2246"/>
    </row>
    <row r="2247" spans="1:22" x14ac:dyDescent="0.2">
      <c r="A2247" s="14" t="s">
        <v>71</v>
      </c>
      <c r="B2247" s="14" t="s">
        <v>152</v>
      </c>
      <c r="C2247" s="14" t="s">
        <v>49</v>
      </c>
      <c r="D2247" s="14" t="s">
        <v>4</v>
      </c>
      <c r="E2247" s="14" t="s">
        <v>158</v>
      </c>
      <c r="F2247" s="43">
        <v>12.603060722351074</v>
      </c>
      <c r="V2247"/>
    </row>
    <row r="2248" spans="1:22" x14ac:dyDescent="0.2">
      <c r="A2248" s="14" t="s">
        <v>71</v>
      </c>
      <c r="B2248" s="14" t="s">
        <v>152</v>
      </c>
      <c r="C2248" s="14" t="s">
        <v>141</v>
      </c>
      <c r="D2248" s="14" t="s">
        <v>4</v>
      </c>
      <c r="E2248" s="14" t="s">
        <v>158</v>
      </c>
      <c r="F2248" s="43">
        <v>1.6454823315143585E-2</v>
      </c>
      <c r="V2248"/>
    </row>
    <row r="2249" spans="1:22" x14ac:dyDescent="0.2">
      <c r="A2249" s="14" t="s">
        <v>72</v>
      </c>
      <c r="B2249" s="14" t="s">
        <v>152</v>
      </c>
      <c r="C2249" s="14" t="s">
        <v>153</v>
      </c>
      <c r="D2249" s="14" t="s">
        <v>4</v>
      </c>
      <c r="E2249" s="14" t="s">
        <v>158</v>
      </c>
      <c r="F2249" s="44">
        <v>273.01590399999998</v>
      </c>
      <c r="V2249"/>
    </row>
    <row r="2250" spans="1:22" x14ac:dyDescent="0.2">
      <c r="A2250" s="14" t="s">
        <v>72</v>
      </c>
      <c r="B2250" s="14" t="s">
        <v>152</v>
      </c>
      <c r="C2250" s="14" t="s">
        <v>49</v>
      </c>
      <c r="D2250" s="14" t="s">
        <v>4</v>
      </c>
      <c r="E2250" s="14" t="s">
        <v>158</v>
      </c>
      <c r="F2250" s="43">
        <v>12.603060722351074</v>
      </c>
      <c r="V2250"/>
    </row>
    <row r="2251" spans="1:22" x14ac:dyDescent="0.2">
      <c r="A2251" s="14" t="s">
        <v>72</v>
      </c>
      <c r="B2251" s="14" t="s">
        <v>152</v>
      </c>
      <c r="C2251" s="14" t="s">
        <v>141</v>
      </c>
      <c r="D2251" s="14" t="s">
        <v>4</v>
      </c>
      <c r="E2251" s="14" t="s">
        <v>158</v>
      </c>
      <c r="F2251" s="43">
        <v>1.6454823315143585E-2</v>
      </c>
      <c r="V2251"/>
    </row>
    <row r="2252" spans="1:22" x14ac:dyDescent="0.2">
      <c r="A2252" s="14" t="s">
        <v>70</v>
      </c>
      <c r="B2252" s="14" t="s">
        <v>70</v>
      </c>
      <c r="C2252" s="14" t="s">
        <v>153</v>
      </c>
      <c r="D2252" s="14" t="s">
        <v>4</v>
      </c>
      <c r="E2252" s="14" t="s">
        <v>161</v>
      </c>
      <c r="F2252" s="43">
        <v>0</v>
      </c>
      <c r="V2252"/>
    </row>
    <row r="2253" spans="1:22" x14ac:dyDescent="0.2">
      <c r="A2253" s="14" t="s">
        <v>70</v>
      </c>
      <c r="B2253" s="14" t="s">
        <v>70</v>
      </c>
      <c r="C2253" s="14" t="s">
        <v>49</v>
      </c>
      <c r="D2253" s="14" t="s">
        <v>4</v>
      </c>
      <c r="E2253" s="14" t="s">
        <v>161</v>
      </c>
      <c r="F2253" s="43">
        <v>0</v>
      </c>
      <c r="V2253"/>
    </row>
    <row r="2254" spans="1:22" x14ac:dyDescent="0.2">
      <c r="A2254" s="14" t="s">
        <v>70</v>
      </c>
      <c r="B2254" s="14" t="s">
        <v>70</v>
      </c>
      <c r="C2254" s="14" t="s">
        <v>141</v>
      </c>
      <c r="D2254" s="14" t="s">
        <v>4</v>
      </c>
      <c r="E2254" s="14" t="s">
        <v>161</v>
      </c>
      <c r="F2254" s="43">
        <v>0</v>
      </c>
      <c r="V2254"/>
    </row>
    <row r="2255" spans="1:22" x14ac:dyDescent="0.2">
      <c r="A2255" s="14" t="s">
        <v>71</v>
      </c>
      <c r="B2255" s="14" t="s">
        <v>70</v>
      </c>
      <c r="C2255" s="14" t="s">
        <v>153</v>
      </c>
      <c r="D2255" s="14" t="s">
        <v>4</v>
      </c>
      <c r="E2255" s="14" t="s">
        <v>161</v>
      </c>
      <c r="F2255" s="43">
        <v>0</v>
      </c>
      <c r="V2255"/>
    </row>
    <row r="2256" spans="1:22" x14ac:dyDescent="0.2">
      <c r="A2256" s="14" t="s">
        <v>71</v>
      </c>
      <c r="B2256" s="14" t="s">
        <v>70</v>
      </c>
      <c r="C2256" s="14" t="s">
        <v>49</v>
      </c>
      <c r="D2256" s="14" t="s">
        <v>4</v>
      </c>
      <c r="E2256" s="14" t="s">
        <v>161</v>
      </c>
      <c r="F2256" s="43">
        <v>0</v>
      </c>
      <c r="V2256"/>
    </row>
    <row r="2257" spans="1:22" x14ac:dyDescent="0.2">
      <c r="A2257" s="14" t="s">
        <v>71</v>
      </c>
      <c r="B2257" s="14" t="s">
        <v>70</v>
      </c>
      <c r="C2257" s="14" t="s">
        <v>141</v>
      </c>
      <c r="D2257" s="14" t="s">
        <v>4</v>
      </c>
      <c r="E2257" s="14" t="s">
        <v>161</v>
      </c>
      <c r="F2257" s="43">
        <v>0</v>
      </c>
      <c r="V2257"/>
    </row>
    <row r="2258" spans="1:22" x14ac:dyDescent="0.2">
      <c r="A2258" s="14" t="s">
        <v>72</v>
      </c>
      <c r="B2258" s="14" t="s">
        <v>70</v>
      </c>
      <c r="C2258" s="14" t="s">
        <v>153</v>
      </c>
      <c r="D2258" s="14" t="s">
        <v>4</v>
      </c>
      <c r="E2258" s="14" t="s">
        <v>161</v>
      </c>
      <c r="F2258" s="43">
        <v>0</v>
      </c>
      <c r="V2258"/>
    </row>
    <row r="2259" spans="1:22" x14ac:dyDescent="0.2">
      <c r="A2259" s="14" t="s">
        <v>72</v>
      </c>
      <c r="B2259" s="14" t="s">
        <v>70</v>
      </c>
      <c r="C2259" s="14" t="s">
        <v>49</v>
      </c>
      <c r="D2259" s="14" t="s">
        <v>4</v>
      </c>
      <c r="E2259" s="14" t="s">
        <v>161</v>
      </c>
      <c r="F2259" s="43">
        <v>0</v>
      </c>
      <c r="V2259"/>
    </row>
    <row r="2260" spans="1:22" x14ac:dyDescent="0.2">
      <c r="A2260" s="14" t="s">
        <v>72</v>
      </c>
      <c r="B2260" s="14" t="s">
        <v>70</v>
      </c>
      <c r="C2260" s="14" t="s">
        <v>141</v>
      </c>
      <c r="D2260" s="14" t="s">
        <v>4</v>
      </c>
      <c r="E2260" s="14" t="s">
        <v>161</v>
      </c>
      <c r="F2260" s="43">
        <v>0</v>
      </c>
      <c r="V2260"/>
    </row>
    <row r="2261" spans="1:22" x14ac:dyDescent="0.2">
      <c r="A2261" s="14" t="s">
        <v>70</v>
      </c>
      <c r="B2261" s="14" t="s">
        <v>152</v>
      </c>
      <c r="C2261" s="14" t="s">
        <v>153</v>
      </c>
      <c r="D2261" s="14" t="s">
        <v>4</v>
      </c>
      <c r="E2261" s="14" t="s">
        <v>161</v>
      </c>
      <c r="F2261" s="43">
        <v>0</v>
      </c>
      <c r="V2261"/>
    </row>
    <row r="2262" spans="1:22" x14ac:dyDescent="0.2">
      <c r="A2262" s="14" t="s">
        <v>70</v>
      </c>
      <c r="B2262" s="14" t="s">
        <v>152</v>
      </c>
      <c r="C2262" s="14" t="s">
        <v>49</v>
      </c>
      <c r="D2262" s="14" t="s">
        <v>4</v>
      </c>
      <c r="E2262" s="14" t="s">
        <v>161</v>
      </c>
      <c r="F2262" s="43">
        <v>0</v>
      </c>
      <c r="V2262"/>
    </row>
    <row r="2263" spans="1:22" x14ac:dyDescent="0.2">
      <c r="A2263" s="14" t="s">
        <v>70</v>
      </c>
      <c r="B2263" s="14" t="s">
        <v>152</v>
      </c>
      <c r="C2263" s="14" t="s">
        <v>141</v>
      </c>
      <c r="D2263" s="14" t="s">
        <v>4</v>
      </c>
      <c r="E2263" s="14" t="s">
        <v>161</v>
      </c>
      <c r="F2263" s="43">
        <v>0</v>
      </c>
      <c r="V2263"/>
    </row>
    <row r="2264" spans="1:22" x14ac:dyDescent="0.2">
      <c r="A2264" s="14" t="s">
        <v>71</v>
      </c>
      <c r="B2264" s="14" t="s">
        <v>152</v>
      </c>
      <c r="C2264" s="14" t="s">
        <v>153</v>
      </c>
      <c r="D2264" s="14" t="s">
        <v>4</v>
      </c>
      <c r="E2264" s="14" t="s">
        <v>161</v>
      </c>
      <c r="F2264" s="43">
        <v>0</v>
      </c>
      <c r="V2264"/>
    </row>
    <row r="2265" spans="1:22" x14ac:dyDescent="0.2">
      <c r="A2265" s="14" t="s">
        <v>71</v>
      </c>
      <c r="B2265" s="14" t="s">
        <v>152</v>
      </c>
      <c r="C2265" s="14" t="s">
        <v>49</v>
      </c>
      <c r="D2265" s="14" t="s">
        <v>4</v>
      </c>
      <c r="E2265" s="14" t="s">
        <v>161</v>
      </c>
      <c r="F2265" s="43">
        <v>0</v>
      </c>
      <c r="V2265"/>
    </row>
    <row r="2266" spans="1:22" x14ac:dyDescent="0.2">
      <c r="A2266" s="14" t="s">
        <v>71</v>
      </c>
      <c r="B2266" s="14" t="s">
        <v>152</v>
      </c>
      <c r="C2266" s="14" t="s">
        <v>141</v>
      </c>
      <c r="D2266" s="14" t="s">
        <v>4</v>
      </c>
      <c r="E2266" s="14" t="s">
        <v>161</v>
      </c>
      <c r="F2266" s="43">
        <v>0</v>
      </c>
      <c r="V2266"/>
    </row>
    <row r="2267" spans="1:22" x14ac:dyDescent="0.2">
      <c r="A2267" s="14" t="s">
        <v>72</v>
      </c>
      <c r="B2267" s="14" t="s">
        <v>152</v>
      </c>
      <c r="C2267" s="14" t="s">
        <v>153</v>
      </c>
      <c r="D2267" s="14" t="s">
        <v>4</v>
      </c>
      <c r="E2267" s="14" t="s">
        <v>161</v>
      </c>
      <c r="F2267" s="43">
        <v>0</v>
      </c>
      <c r="V2267"/>
    </row>
    <row r="2268" spans="1:22" x14ac:dyDescent="0.2">
      <c r="A2268" s="14" t="s">
        <v>72</v>
      </c>
      <c r="B2268" s="14" t="s">
        <v>152</v>
      </c>
      <c r="C2268" s="14" t="s">
        <v>49</v>
      </c>
      <c r="D2268" s="14" t="s">
        <v>4</v>
      </c>
      <c r="E2268" s="14" t="s">
        <v>161</v>
      </c>
      <c r="F2268" s="43">
        <v>0</v>
      </c>
      <c r="V2268"/>
    </row>
    <row r="2269" spans="1:22" x14ac:dyDescent="0.2">
      <c r="A2269" s="14" t="s">
        <v>72</v>
      </c>
      <c r="B2269" s="14" t="s">
        <v>152</v>
      </c>
      <c r="C2269" s="14" t="s">
        <v>141</v>
      </c>
      <c r="D2269" s="14" t="s">
        <v>4</v>
      </c>
      <c r="E2269" s="14" t="s">
        <v>161</v>
      </c>
      <c r="F2269" s="43">
        <v>0</v>
      </c>
      <c r="V2269"/>
    </row>
    <row r="2270" spans="1:22" x14ac:dyDescent="0.2">
      <c r="A2270" s="14" t="s">
        <v>70</v>
      </c>
      <c r="B2270" s="14" t="s">
        <v>70</v>
      </c>
      <c r="C2270" s="14" t="s">
        <v>153</v>
      </c>
      <c r="D2270" s="14" t="s">
        <v>4</v>
      </c>
      <c r="E2270" s="14" t="s">
        <v>160</v>
      </c>
      <c r="F2270" s="44">
        <v>11.714131999999999</v>
      </c>
      <c r="V2270"/>
    </row>
    <row r="2271" spans="1:22" x14ac:dyDescent="0.2">
      <c r="A2271" s="14" t="s">
        <v>70</v>
      </c>
      <c r="B2271" s="14" t="s">
        <v>70</v>
      </c>
      <c r="C2271" s="14" t="s">
        <v>49</v>
      </c>
      <c r="D2271" s="14" t="s">
        <v>4</v>
      </c>
      <c r="E2271" s="14" t="s">
        <v>160</v>
      </c>
      <c r="F2271" s="43">
        <v>0.54075205326080322</v>
      </c>
      <c r="V2271"/>
    </row>
    <row r="2272" spans="1:22" x14ac:dyDescent="0.2">
      <c r="A2272" s="14" t="s">
        <v>70</v>
      </c>
      <c r="B2272" s="14" t="s">
        <v>70</v>
      </c>
      <c r="C2272" s="14" t="s">
        <v>141</v>
      </c>
      <c r="D2272" s="14" t="s">
        <v>4</v>
      </c>
      <c r="E2272" s="14" t="s">
        <v>160</v>
      </c>
      <c r="F2272" s="43">
        <v>7.0601736661046743E-4</v>
      </c>
      <c r="V2272"/>
    </row>
    <row r="2273" spans="1:22" x14ac:dyDescent="0.2">
      <c r="A2273" s="14" t="s">
        <v>71</v>
      </c>
      <c r="B2273" s="14" t="s">
        <v>70</v>
      </c>
      <c r="C2273" s="14" t="s">
        <v>153</v>
      </c>
      <c r="D2273" s="14" t="s">
        <v>4</v>
      </c>
      <c r="E2273" s="14" t="s">
        <v>160</v>
      </c>
      <c r="F2273" s="44">
        <v>11.714131999999996</v>
      </c>
      <c r="V2273"/>
    </row>
    <row r="2274" spans="1:22" x14ac:dyDescent="0.2">
      <c r="A2274" s="14" t="s">
        <v>71</v>
      </c>
      <c r="B2274" s="14" t="s">
        <v>70</v>
      </c>
      <c r="C2274" s="14" t="s">
        <v>49</v>
      </c>
      <c r="D2274" s="14" t="s">
        <v>4</v>
      </c>
      <c r="E2274" s="14" t="s">
        <v>160</v>
      </c>
      <c r="F2274" s="43">
        <v>0.54075205326080322</v>
      </c>
      <c r="V2274"/>
    </row>
    <row r="2275" spans="1:22" x14ac:dyDescent="0.2">
      <c r="A2275" s="14" t="s">
        <v>71</v>
      </c>
      <c r="B2275" s="14" t="s">
        <v>70</v>
      </c>
      <c r="C2275" s="14" t="s">
        <v>141</v>
      </c>
      <c r="D2275" s="14" t="s">
        <v>4</v>
      </c>
      <c r="E2275" s="14" t="s">
        <v>160</v>
      </c>
      <c r="F2275" s="43">
        <v>7.0601736661046743E-4</v>
      </c>
      <c r="V2275"/>
    </row>
    <row r="2276" spans="1:22" x14ac:dyDescent="0.2">
      <c r="A2276" s="14" t="s">
        <v>72</v>
      </c>
      <c r="B2276" s="14" t="s">
        <v>70</v>
      </c>
      <c r="C2276" s="14" t="s">
        <v>153</v>
      </c>
      <c r="D2276" s="14" t="s">
        <v>4</v>
      </c>
      <c r="E2276" s="14" t="s">
        <v>160</v>
      </c>
      <c r="F2276" s="44">
        <v>11.714131999999999</v>
      </c>
      <c r="V2276"/>
    </row>
    <row r="2277" spans="1:22" x14ac:dyDescent="0.2">
      <c r="A2277" s="14" t="s">
        <v>72</v>
      </c>
      <c r="B2277" s="14" t="s">
        <v>70</v>
      </c>
      <c r="C2277" s="14" t="s">
        <v>49</v>
      </c>
      <c r="D2277" s="14" t="s">
        <v>4</v>
      </c>
      <c r="E2277" s="14" t="s">
        <v>160</v>
      </c>
      <c r="F2277" s="43">
        <v>0.54075205326080322</v>
      </c>
      <c r="V2277"/>
    </row>
    <row r="2278" spans="1:22" x14ac:dyDescent="0.2">
      <c r="A2278" s="14" t="s">
        <v>72</v>
      </c>
      <c r="B2278" s="14" t="s">
        <v>70</v>
      </c>
      <c r="C2278" s="14" t="s">
        <v>141</v>
      </c>
      <c r="D2278" s="14" t="s">
        <v>4</v>
      </c>
      <c r="E2278" s="14" t="s">
        <v>160</v>
      </c>
      <c r="F2278" s="43">
        <v>7.0601736661046743E-4</v>
      </c>
      <c r="V2278"/>
    </row>
    <row r="2279" spans="1:22" x14ac:dyDescent="0.2">
      <c r="A2279" s="14" t="s">
        <v>70</v>
      </c>
      <c r="B2279" s="14" t="s">
        <v>152</v>
      </c>
      <c r="C2279" s="14" t="s">
        <v>153</v>
      </c>
      <c r="D2279" s="14" t="s">
        <v>4</v>
      </c>
      <c r="E2279" s="14" t="s">
        <v>160</v>
      </c>
      <c r="F2279" s="44">
        <v>11.714132000000001</v>
      </c>
      <c r="V2279"/>
    </row>
    <row r="2280" spans="1:22" x14ac:dyDescent="0.2">
      <c r="A2280" s="14" t="s">
        <v>70</v>
      </c>
      <c r="B2280" s="14" t="s">
        <v>152</v>
      </c>
      <c r="C2280" s="14" t="s">
        <v>49</v>
      </c>
      <c r="D2280" s="14" t="s">
        <v>4</v>
      </c>
      <c r="E2280" s="14" t="s">
        <v>160</v>
      </c>
      <c r="F2280" s="43">
        <v>0.54075205326080322</v>
      </c>
      <c r="V2280"/>
    </row>
    <row r="2281" spans="1:22" x14ac:dyDescent="0.2">
      <c r="A2281" s="14" t="s">
        <v>70</v>
      </c>
      <c r="B2281" s="14" t="s">
        <v>152</v>
      </c>
      <c r="C2281" s="14" t="s">
        <v>141</v>
      </c>
      <c r="D2281" s="14" t="s">
        <v>4</v>
      </c>
      <c r="E2281" s="14" t="s">
        <v>160</v>
      </c>
      <c r="F2281" s="43">
        <v>7.0601736661046743E-4</v>
      </c>
      <c r="V2281"/>
    </row>
    <row r="2282" spans="1:22" x14ac:dyDescent="0.2">
      <c r="A2282" s="14" t="s">
        <v>71</v>
      </c>
      <c r="B2282" s="14" t="s">
        <v>152</v>
      </c>
      <c r="C2282" s="14" t="s">
        <v>153</v>
      </c>
      <c r="D2282" s="14" t="s">
        <v>4</v>
      </c>
      <c r="E2282" s="14" t="s">
        <v>160</v>
      </c>
      <c r="F2282" s="44">
        <v>11.714132000000001</v>
      </c>
      <c r="V2282"/>
    </row>
    <row r="2283" spans="1:22" x14ac:dyDescent="0.2">
      <c r="A2283" s="14" t="s">
        <v>71</v>
      </c>
      <c r="B2283" s="14" t="s">
        <v>152</v>
      </c>
      <c r="C2283" s="14" t="s">
        <v>49</v>
      </c>
      <c r="D2283" s="14" t="s">
        <v>4</v>
      </c>
      <c r="E2283" s="14" t="s">
        <v>160</v>
      </c>
      <c r="F2283" s="43">
        <v>0.54075205326080322</v>
      </c>
      <c r="V2283"/>
    </row>
    <row r="2284" spans="1:22" x14ac:dyDescent="0.2">
      <c r="A2284" s="14" t="s">
        <v>71</v>
      </c>
      <c r="B2284" s="14" t="s">
        <v>152</v>
      </c>
      <c r="C2284" s="14" t="s">
        <v>141</v>
      </c>
      <c r="D2284" s="14" t="s">
        <v>4</v>
      </c>
      <c r="E2284" s="14" t="s">
        <v>160</v>
      </c>
      <c r="F2284" s="43">
        <v>7.0601736661046743E-4</v>
      </c>
      <c r="V2284"/>
    </row>
    <row r="2285" spans="1:22" x14ac:dyDescent="0.2">
      <c r="A2285" s="14" t="s">
        <v>72</v>
      </c>
      <c r="B2285" s="14" t="s">
        <v>152</v>
      </c>
      <c r="C2285" s="14" t="s">
        <v>153</v>
      </c>
      <c r="D2285" s="14" t="s">
        <v>4</v>
      </c>
      <c r="E2285" s="14" t="s">
        <v>160</v>
      </c>
      <c r="F2285" s="44">
        <v>11.714131999999999</v>
      </c>
      <c r="V2285"/>
    </row>
    <row r="2286" spans="1:22" x14ac:dyDescent="0.2">
      <c r="A2286" s="14" t="s">
        <v>72</v>
      </c>
      <c r="B2286" s="14" t="s">
        <v>152</v>
      </c>
      <c r="C2286" s="14" t="s">
        <v>49</v>
      </c>
      <c r="D2286" s="14" t="s">
        <v>4</v>
      </c>
      <c r="E2286" s="14" t="s">
        <v>160</v>
      </c>
      <c r="F2286" s="43">
        <v>0.54075205326080322</v>
      </c>
      <c r="V2286"/>
    </row>
    <row r="2287" spans="1:22" x14ac:dyDescent="0.2">
      <c r="A2287" s="14" t="s">
        <v>72</v>
      </c>
      <c r="B2287" s="14" t="s">
        <v>152</v>
      </c>
      <c r="C2287" s="14" t="s">
        <v>141</v>
      </c>
      <c r="D2287" s="14" t="s">
        <v>4</v>
      </c>
      <c r="E2287" s="14" t="s">
        <v>160</v>
      </c>
      <c r="F2287" s="43">
        <v>7.0601736661046743E-4</v>
      </c>
      <c r="V2287"/>
    </row>
    <row r="2288" spans="1:22" x14ac:dyDescent="0.2">
      <c r="A2288" s="14" t="s">
        <v>70</v>
      </c>
      <c r="B2288" s="14" t="s">
        <v>70</v>
      </c>
      <c r="C2288" s="14" t="s">
        <v>153</v>
      </c>
      <c r="D2288" s="14" t="s">
        <v>4</v>
      </c>
      <c r="E2288" s="14" t="s">
        <v>159</v>
      </c>
      <c r="F2288" s="43">
        <v>1.717862</v>
      </c>
      <c r="V2288"/>
    </row>
    <row r="2289" spans="1:22" x14ac:dyDescent="0.2">
      <c r="A2289" s="14" t="s">
        <v>70</v>
      </c>
      <c r="B2289" s="14" t="s">
        <v>70</v>
      </c>
      <c r="C2289" s="14" t="s">
        <v>49</v>
      </c>
      <c r="D2289" s="14" t="s">
        <v>4</v>
      </c>
      <c r="E2289" s="14" t="s">
        <v>159</v>
      </c>
      <c r="F2289" s="43">
        <v>7.9300574958324432E-2</v>
      </c>
      <c r="V2289"/>
    </row>
    <row r="2290" spans="1:22" x14ac:dyDescent="0.2">
      <c r="A2290" s="14" t="s">
        <v>70</v>
      </c>
      <c r="B2290" s="14" t="s">
        <v>70</v>
      </c>
      <c r="C2290" s="14" t="s">
        <v>141</v>
      </c>
      <c r="D2290" s="14" t="s">
        <v>4</v>
      </c>
      <c r="E2290" s="14" t="s">
        <v>159</v>
      </c>
      <c r="F2290" s="43">
        <v>1.0353652032790706E-4</v>
      </c>
      <c r="V2290"/>
    </row>
    <row r="2291" spans="1:22" x14ac:dyDescent="0.2">
      <c r="A2291" s="14" t="s">
        <v>71</v>
      </c>
      <c r="B2291" s="14" t="s">
        <v>70</v>
      </c>
      <c r="C2291" s="14" t="s">
        <v>153</v>
      </c>
      <c r="D2291" s="14" t="s">
        <v>4</v>
      </c>
      <c r="E2291" s="14" t="s">
        <v>159</v>
      </c>
      <c r="F2291" s="43">
        <v>1.717862</v>
      </c>
      <c r="V2291"/>
    </row>
    <row r="2292" spans="1:22" x14ac:dyDescent="0.2">
      <c r="A2292" s="14" t="s">
        <v>71</v>
      </c>
      <c r="B2292" s="14" t="s">
        <v>70</v>
      </c>
      <c r="C2292" s="14" t="s">
        <v>49</v>
      </c>
      <c r="D2292" s="14" t="s">
        <v>4</v>
      </c>
      <c r="E2292" s="14" t="s">
        <v>159</v>
      </c>
      <c r="F2292" s="43">
        <v>7.9300574958324432E-2</v>
      </c>
      <c r="V2292"/>
    </row>
    <row r="2293" spans="1:22" x14ac:dyDescent="0.2">
      <c r="A2293" s="14" t="s">
        <v>71</v>
      </c>
      <c r="B2293" s="14" t="s">
        <v>70</v>
      </c>
      <c r="C2293" s="14" t="s">
        <v>141</v>
      </c>
      <c r="D2293" s="14" t="s">
        <v>4</v>
      </c>
      <c r="E2293" s="14" t="s">
        <v>159</v>
      </c>
      <c r="F2293" s="43">
        <v>1.0353652032790706E-4</v>
      </c>
      <c r="V2293"/>
    </row>
    <row r="2294" spans="1:22" x14ac:dyDescent="0.2">
      <c r="A2294" s="14" t="s">
        <v>72</v>
      </c>
      <c r="B2294" s="14" t="s">
        <v>70</v>
      </c>
      <c r="C2294" s="14" t="s">
        <v>153</v>
      </c>
      <c r="D2294" s="14" t="s">
        <v>4</v>
      </c>
      <c r="E2294" s="14" t="s">
        <v>159</v>
      </c>
      <c r="F2294" s="43">
        <v>1.717862</v>
      </c>
      <c r="V2294"/>
    </row>
    <row r="2295" spans="1:22" x14ac:dyDescent="0.2">
      <c r="A2295" s="14" t="s">
        <v>72</v>
      </c>
      <c r="B2295" s="14" t="s">
        <v>70</v>
      </c>
      <c r="C2295" s="14" t="s">
        <v>49</v>
      </c>
      <c r="D2295" s="14" t="s">
        <v>4</v>
      </c>
      <c r="E2295" s="14" t="s">
        <v>159</v>
      </c>
      <c r="F2295" s="43">
        <v>7.9300574958324432E-2</v>
      </c>
      <c r="V2295"/>
    </row>
    <row r="2296" spans="1:22" x14ac:dyDescent="0.2">
      <c r="A2296" s="14" t="s">
        <v>72</v>
      </c>
      <c r="B2296" s="14" t="s">
        <v>70</v>
      </c>
      <c r="C2296" s="14" t="s">
        <v>141</v>
      </c>
      <c r="D2296" s="14" t="s">
        <v>4</v>
      </c>
      <c r="E2296" s="14" t="s">
        <v>159</v>
      </c>
      <c r="F2296" s="43">
        <v>1.0353652032790706E-4</v>
      </c>
      <c r="V2296"/>
    </row>
    <row r="2297" spans="1:22" x14ac:dyDescent="0.2">
      <c r="A2297" s="14" t="s">
        <v>70</v>
      </c>
      <c r="B2297" s="14" t="s">
        <v>152</v>
      </c>
      <c r="C2297" s="14" t="s">
        <v>153</v>
      </c>
      <c r="D2297" s="14" t="s">
        <v>4</v>
      </c>
      <c r="E2297" s="14" t="s">
        <v>159</v>
      </c>
      <c r="F2297" s="43">
        <v>1.717862</v>
      </c>
      <c r="V2297"/>
    </row>
    <row r="2298" spans="1:22" x14ac:dyDescent="0.2">
      <c r="A2298" s="14" t="s">
        <v>70</v>
      </c>
      <c r="B2298" s="14" t="s">
        <v>152</v>
      </c>
      <c r="C2298" s="14" t="s">
        <v>49</v>
      </c>
      <c r="D2298" s="14" t="s">
        <v>4</v>
      </c>
      <c r="E2298" s="14" t="s">
        <v>159</v>
      </c>
      <c r="F2298" s="43">
        <v>7.9300574958324432E-2</v>
      </c>
      <c r="V2298"/>
    </row>
    <row r="2299" spans="1:22" x14ac:dyDescent="0.2">
      <c r="A2299" s="14" t="s">
        <v>70</v>
      </c>
      <c r="B2299" s="14" t="s">
        <v>152</v>
      </c>
      <c r="C2299" s="14" t="s">
        <v>141</v>
      </c>
      <c r="D2299" s="14" t="s">
        <v>4</v>
      </c>
      <c r="E2299" s="14" t="s">
        <v>159</v>
      </c>
      <c r="F2299" s="43">
        <v>1.0353652032790706E-4</v>
      </c>
      <c r="V2299"/>
    </row>
    <row r="2300" spans="1:22" x14ac:dyDescent="0.2">
      <c r="A2300" s="14" t="s">
        <v>71</v>
      </c>
      <c r="B2300" s="14" t="s">
        <v>152</v>
      </c>
      <c r="C2300" s="14" t="s">
        <v>153</v>
      </c>
      <c r="D2300" s="14" t="s">
        <v>4</v>
      </c>
      <c r="E2300" s="14" t="s">
        <v>159</v>
      </c>
      <c r="F2300" s="43">
        <v>1.717862</v>
      </c>
      <c r="V2300"/>
    </row>
    <row r="2301" spans="1:22" x14ac:dyDescent="0.2">
      <c r="A2301" s="14" t="s">
        <v>71</v>
      </c>
      <c r="B2301" s="14" t="s">
        <v>152</v>
      </c>
      <c r="C2301" s="14" t="s">
        <v>49</v>
      </c>
      <c r="D2301" s="14" t="s">
        <v>4</v>
      </c>
      <c r="E2301" s="14" t="s">
        <v>159</v>
      </c>
      <c r="F2301" s="43">
        <v>7.9300574958324432E-2</v>
      </c>
      <c r="V2301"/>
    </row>
    <row r="2302" spans="1:22" x14ac:dyDescent="0.2">
      <c r="A2302" s="14" t="s">
        <v>71</v>
      </c>
      <c r="B2302" s="14" t="s">
        <v>152</v>
      </c>
      <c r="C2302" s="14" t="s">
        <v>141</v>
      </c>
      <c r="D2302" s="14" t="s">
        <v>4</v>
      </c>
      <c r="E2302" s="14" t="s">
        <v>159</v>
      </c>
      <c r="F2302" s="43">
        <v>1.0353652032790706E-4</v>
      </c>
      <c r="V2302"/>
    </row>
    <row r="2303" spans="1:22" x14ac:dyDescent="0.2">
      <c r="A2303" s="14" t="s">
        <v>72</v>
      </c>
      <c r="B2303" s="14" t="s">
        <v>152</v>
      </c>
      <c r="C2303" s="14" t="s">
        <v>153</v>
      </c>
      <c r="D2303" s="14" t="s">
        <v>4</v>
      </c>
      <c r="E2303" s="14" t="s">
        <v>159</v>
      </c>
      <c r="F2303" s="43">
        <v>1.717862</v>
      </c>
      <c r="V2303"/>
    </row>
    <row r="2304" spans="1:22" x14ac:dyDescent="0.2">
      <c r="A2304" s="14" t="s">
        <v>72</v>
      </c>
      <c r="B2304" s="14" t="s">
        <v>152</v>
      </c>
      <c r="C2304" s="14" t="s">
        <v>49</v>
      </c>
      <c r="D2304" s="14" t="s">
        <v>4</v>
      </c>
      <c r="E2304" s="14" t="s">
        <v>159</v>
      </c>
      <c r="F2304" s="43">
        <v>7.9300574958324432E-2</v>
      </c>
      <c r="V2304"/>
    </row>
    <row r="2305" spans="1:22" x14ac:dyDescent="0.2">
      <c r="A2305" s="14" t="s">
        <v>72</v>
      </c>
      <c r="B2305" s="14" t="s">
        <v>152</v>
      </c>
      <c r="C2305" s="14" t="s">
        <v>141</v>
      </c>
      <c r="D2305" s="14" t="s">
        <v>4</v>
      </c>
      <c r="E2305" s="14" t="s">
        <v>159</v>
      </c>
      <c r="F2305" s="43">
        <v>1.0353652032790706E-4</v>
      </c>
      <c r="V2305"/>
    </row>
    <row r="2306" spans="1:22" x14ac:dyDescent="0.2">
      <c r="A2306" s="14" t="s">
        <v>70</v>
      </c>
      <c r="B2306" s="14" t="s">
        <v>70</v>
      </c>
      <c r="C2306" s="14" t="s">
        <v>153</v>
      </c>
      <c r="D2306" s="14" t="s">
        <v>4</v>
      </c>
      <c r="E2306" s="14" t="s">
        <v>162</v>
      </c>
      <c r="F2306" s="43">
        <v>0</v>
      </c>
      <c r="V2306"/>
    </row>
    <row r="2307" spans="1:22" x14ac:dyDescent="0.2">
      <c r="A2307" s="14" t="s">
        <v>70</v>
      </c>
      <c r="B2307" s="14" t="s">
        <v>70</v>
      </c>
      <c r="C2307" s="14" t="s">
        <v>49</v>
      </c>
      <c r="D2307" s="14" t="s">
        <v>4</v>
      </c>
      <c r="E2307" s="14" t="s">
        <v>162</v>
      </c>
      <c r="F2307" s="43">
        <v>0</v>
      </c>
      <c r="V2307"/>
    </row>
    <row r="2308" spans="1:22" x14ac:dyDescent="0.2">
      <c r="A2308" s="14" t="s">
        <v>70</v>
      </c>
      <c r="B2308" s="14" t="s">
        <v>70</v>
      </c>
      <c r="C2308" s="14" t="s">
        <v>141</v>
      </c>
      <c r="D2308" s="14" t="s">
        <v>4</v>
      </c>
      <c r="E2308" s="14" t="s">
        <v>162</v>
      </c>
      <c r="F2308" s="43">
        <v>0</v>
      </c>
      <c r="V2308"/>
    </row>
    <row r="2309" spans="1:22" x14ac:dyDescent="0.2">
      <c r="A2309" s="14" t="s">
        <v>71</v>
      </c>
      <c r="B2309" s="14" t="s">
        <v>70</v>
      </c>
      <c r="C2309" s="14" t="s">
        <v>153</v>
      </c>
      <c r="D2309" s="14" t="s">
        <v>4</v>
      </c>
      <c r="E2309" s="14" t="s">
        <v>162</v>
      </c>
      <c r="F2309" s="43">
        <v>0</v>
      </c>
      <c r="V2309"/>
    </row>
    <row r="2310" spans="1:22" x14ac:dyDescent="0.2">
      <c r="A2310" s="14" t="s">
        <v>71</v>
      </c>
      <c r="B2310" s="14" t="s">
        <v>70</v>
      </c>
      <c r="C2310" s="14" t="s">
        <v>49</v>
      </c>
      <c r="D2310" s="14" t="s">
        <v>4</v>
      </c>
      <c r="E2310" s="14" t="s">
        <v>162</v>
      </c>
      <c r="F2310" s="43">
        <v>0</v>
      </c>
      <c r="V2310"/>
    </row>
    <row r="2311" spans="1:22" x14ac:dyDescent="0.2">
      <c r="A2311" s="14" t="s">
        <v>71</v>
      </c>
      <c r="B2311" s="14" t="s">
        <v>70</v>
      </c>
      <c r="C2311" s="14" t="s">
        <v>141</v>
      </c>
      <c r="D2311" s="14" t="s">
        <v>4</v>
      </c>
      <c r="E2311" s="14" t="s">
        <v>162</v>
      </c>
      <c r="F2311" s="43">
        <v>0</v>
      </c>
      <c r="V2311"/>
    </row>
    <row r="2312" spans="1:22" x14ac:dyDescent="0.2">
      <c r="A2312" s="14" t="s">
        <v>72</v>
      </c>
      <c r="B2312" s="14" t="s">
        <v>70</v>
      </c>
      <c r="C2312" s="14" t="s">
        <v>153</v>
      </c>
      <c r="D2312" s="14" t="s">
        <v>4</v>
      </c>
      <c r="E2312" s="14" t="s">
        <v>162</v>
      </c>
      <c r="F2312" s="43">
        <v>0</v>
      </c>
      <c r="V2312"/>
    </row>
    <row r="2313" spans="1:22" x14ac:dyDescent="0.2">
      <c r="A2313" s="14" t="s">
        <v>72</v>
      </c>
      <c r="B2313" s="14" t="s">
        <v>70</v>
      </c>
      <c r="C2313" s="14" t="s">
        <v>49</v>
      </c>
      <c r="D2313" s="14" t="s">
        <v>4</v>
      </c>
      <c r="E2313" s="14" t="s">
        <v>162</v>
      </c>
      <c r="F2313" s="43">
        <v>0</v>
      </c>
      <c r="V2313"/>
    </row>
    <row r="2314" spans="1:22" x14ac:dyDescent="0.2">
      <c r="A2314" s="14" t="s">
        <v>72</v>
      </c>
      <c r="B2314" s="14" t="s">
        <v>70</v>
      </c>
      <c r="C2314" s="14" t="s">
        <v>141</v>
      </c>
      <c r="D2314" s="14" t="s">
        <v>4</v>
      </c>
      <c r="E2314" s="14" t="s">
        <v>162</v>
      </c>
      <c r="F2314" s="43">
        <v>0</v>
      </c>
      <c r="V2314"/>
    </row>
    <row r="2315" spans="1:22" x14ac:dyDescent="0.2">
      <c r="A2315" s="14" t="s">
        <v>70</v>
      </c>
      <c r="B2315" s="14" t="s">
        <v>152</v>
      </c>
      <c r="C2315" s="14" t="s">
        <v>153</v>
      </c>
      <c r="D2315" s="14" t="s">
        <v>4</v>
      </c>
      <c r="E2315" s="14" t="s">
        <v>162</v>
      </c>
      <c r="F2315" s="43">
        <v>0</v>
      </c>
      <c r="V2315"/>
    </row>
    <row r="2316" spans="1:22" x14ac:dyDescent="0.2">
      <c r="A2316" s="14" t="s">
        <v>70</v>
      </c>
      <c r="B2316" s="14" t="s">
        <v>152</v>
      </c>
      <c r="C2316" s="14" t="s">
        <v>49</v>
      </c>
      <c r="D2316" s="14" t="s">
        <v>4</v>
      </c>
      <c r="E2316" s="14" t="s">
        <v>162</v>
      </c>
      <c r="F2316" s="43">
        <v>0</v>
      </c>
      <c r="V2316"/>
    </row>
    <row r="2317" spans="1:22" x14ac:dyDescent="0.2">
      <c r="A2317" s="14" t="s">
        <v>70</v>
      </c>
      <c r="B2317" s="14" t="s">
        <v>152</v>
      </c>
      <c r="C2317" s="14" t="s">
        <v>141</v>
      </c>
      <c r="D2317" s="14" t="s">
        <v>4</v>
      </c>
      <c r="E2317" s="14" t="s">
        <v>162</v>
      </c>
      <c r="F2317" s="43">
        <v>0</v>
      </c>
      <c r="V2317"/>
    </row>
    <row r="2318" spans="1:22" x14ac:dyDescent="0.2">
      <c r="A2318" s="14" t="s">
        <v>71</v>
      </c>
      <c r="B2318" s="14" t="s">
        <v>152</v>
      </c>
      <c r="C2318" s="14" t="s">
        <v>153</v>
      </c>
      <c r="D2318" s="14" t="s">
        <v>4</v>
      </c>
      <c r="E2318" s="14" t="s">
        <v>162</v>
      </c>
      <c r="F2318" s="43">
        <v>0</v>
      </c>
      <c r="V2318"/>
    </row>
    <row r="2319" spans="1:22" x14ac:dyDescent="0.2">
      <c r="A2319" s="14" t="s">
        <v>71</v>
      </c>
      <c r="B2319" s="14" t="s">
        <v>152</v>
      </c>
      <c r="C2319" s="14" t="s">
        <v>49</v>
      </c>
      <c r="D2319" s="14" t="s">
        <v>4</v>
      </c>
      <c r="E2319" s="14" t="s">
        <v>162</v>
      </c>
      <c r="F2319" s="43">
        <v>0</v>
      </c>
      <c r="V2319"/>
    </row>
    <row r="2320" spans="1:22" x14ac:dyDescent="0.2">
      <c r="A2320" s="14" t="s">
        <v>71</v>
      </c>
      <c r="B2320" s="14" t="s">
        <v>152</v>
      </c>
      <c r="C2320" s="14" t="s">
        <v>141</v>
      </c>
      <c r="D2320" s="14" t="s">
        <v>4</v>
      </c>
      <c r="E2320" s="14" t="s">
        <v>162</v>
      </c>
      <c r="F2320" s="43">
        <v>0</v>
      </c>
      <c r="V2320"/>
    </row>
    <row r="2321" spans="1:22" x14ac:dyDescent="0.2">
      <c r="A2321" s="14" t="s">
        <v>72</v>
      </c>
      <c r="B2321" s="14" t="s">
        <v>152</v>
      </c>
      <c r="C2321" s="14" t="s">
        <v>153</v>
      </c>
      <c r="D2321" s="14" t="s">
        <v>4</v>
      </c>
      <c r="E2321" s="14" t="s">
        <v>162</v>
      </c>
      <c r="F2321" s="43">
        <v>0</v>
      </c>
      <c r="V2321"/>
    </row>
    <row r="2322" spans="1:22" x14ac:dyDescent="0.2">
      <c r="A2322" s="14" t="s">
        <v>72</v>
      </c>
      <c r="B2322" s="14" t="s">
        <v>152</v>
      </c>
      <c r="C2322" s="14" t="s">
        <v>49</v>
      </c>
      <c r="D2322" s="14" t="s">
        <v>4</v>
      </c>
      <c r="E2322" s="14" t="s">
        <v>162</v>
      </c>
      <c r="F2322" s="43">
        <v>0</v>
      </c>
      <c r="V2322"/>
    </row>
    <row r="2323" spans="1:22" x14ac:dyDescent="0.2">
      <c r="A2323" s="14" t="s">
        <v>72</v>
      </c>
      <c r="B2323" s="14" t="s">
        <v>152</v>
      </c>
      <c r="C2323" s="14" t="s">
        <v>141</v>
      </c>
      <c r="D2323" s="14" t="s">
        <v>4</v>
      </c>
      <c r="E2323" s="14" t="s">
        <v>162</v>
      </c>
      <c r="F2323" s="43">
        <v>0</v>
      </c>
      <c r="V2323"/>
    </row>
    <row r="2324" spans="1:22" x14ac:dyDescent="0.2">
      <c r="A2324" s="14" t="s">
        <v>70</v>
      </c>
      <c r="B2324" s="14" t="s">
        <v>70</v>
      </c>
      <c r="C2324" s="14" t="s">
        <v>153</v>
      </c>
      <c r="D2324" s="14" t="s">
        <v>4</v>
      </c>
      <c r="E2324" s="14" t="s">
        <v>163</v>
      </c>
      <c r="F2324" s="43">
        <v>1138.5279865264893</v>
      </c>
      <c r="V2324"/>
    </row>
    <row r="2325" spans="1:22" x14ac:dyDescent="0.2">
      <c r="A2325" s="14" t="s">
        <v>70</v>
      </c>
      <c r="B2325" s="14" t="s">
        <v>70</v>
      </c>
      <c r="C2325" s="14" t="s">
        <v>49</v>
      </c>
      <c r="D2325" s="14" t="s">
        <v>4</v>
      </c>
      <c r="E2325" s="14" t="s">
        <v>163</v>
      </c>
      <c r="F2325" s="43">
        <v>52.557147979736328</v>
      </c>
      <c r="V2325"/>
    </row>
    <row r="2326" spans="1:22" x14ac:dyDescent="0.2">
      <c r="A2326" s="14" t="s">
        <v>70</v>
      </c>
      <c r="B2326" s="14" t="s">
        <v>70</v>
      </c>
      <c r="C2326" s="14" t="s">
        <v>141</v>
      </c>
      <c r="D2326" s="14" t="s">
        <v>4</v>
      </c>
      <c r="E2326" s="14" t="s">
        <v>163</v>
      </c>
      <c r="F2326" s="43">
        <v>6.8619728088378906E-2</v>
      </c>
      <c r="V2326"/>
    </row>
    <row r="2327" spans="1:22" x14ac:dyDescent="0.2">
      <c r="A2327" s="14" t="s">
        <v>71</v>
      </c>
      <c r="B2327" s="14" t="s">
        <v>70</v>
      </c>
      <c r="C2327" s="14" t="s">
        <v>153</v>
      </c>
      <c r="D2327" s="14" t="s">
        <v>4</v>
      </c>
      <c r="E2327" s="14" t="s">
        <v>163</v>
      </c>
      <c r="F2327" s="43">
        <v>1138.5279865264893</v>
      </c>
      <c r="V2327"/>
    </row>
    <row r="2328" spans="1:22" x14ac:dyDescent="0.2">
      <c r="A2328" s="14" t="s">
        <v>71</v>
      </c>
      <c r="B2328" s="14" t="s">
        <v>70</v>
      </c>
      <c r="C2328" s="14" t="s">
        <v>49</v>
      </c>
      <c r="D2328" s="14" t="s">
        <v>4</v>
      </c>
      <c r="E2328" s="14" t="s">
        <v>163</v>
      </c>
      <c r="F2328" s="43">
        <v>52.557147979736328</v>
      </c>
      <c r="V2328"/>
    </row>
    <row r="2329" spans="1:22" x14ac:dyDescent="0.2">
      <c r="A2329" s="14" t="s">
        <v>71</v>
      </c>
      <c r="B2329" s="14" t="s">
        <v>70</v>
      </c>
      <c r="C2329" s="14" t="s">
        <v>141</v>
      </c>
      <c r="D2329" s="14" t="s">
        <v>4</v>
      </c>
      <c r="E2329" s="14" t="s">
        <v>163</v>
      </c>
      <c r="F2329" s="43">
        <v>6.8619728088378906E-2</v>
      </c>
      <c r="V2329"/>
    </row>
    <row r="2330" spans="1:22" x14ac:dyDescent="0.2">
      <c r="A2330" s="14" t="s">
        <v>72</v>
      </c>
      <c r="B2330" s="14" t="s">
        <v>70</v>
      </c>
      <c r="C2330" s="14" t="s">
        <v>153</v>
      </c>
      <c r="D2330" s="14" t="s">
        <v>4</v>
      </c>
      <c r="E2330" s="14" t="s">
        <v>163</v>
      </c>
      <c r="F2330" s="43">
        <v>1138.5279865264893</v>
      </c>
      <c r="V2330"/>
    </row>
    <row r="2331" spans="1:22" x14ac:dyDescent="0.2">
      <c r="A2331" s="14" t="s">
        <v>72</v>
      </c>
      <c r="B2331" s="14" t="s">
        <v>70</v>
      </c>
      <c r="C2331" s="14" t="s">
        <v>49</v>
      </c>
      <c r="D2331" s="14" t="s">
        <v>4</v>
      </c>
      <c r="E2331" s="14" t="s">
        <v>163</v>
      </c>
      <c r="F2331" s="43">
        <v>52.557147979736328</v>
      </c>
      <c r="V2331"/>
    </row>
    <row r="2332" spans="1:22" x14ac:dyDescent="0.2">
      <c r="A2332" s="14" t="s">
        <v>72</v>
      </c>
      <c r="B2332" s="14" t="s">
        <v>70</v>
      </c>
      <c r="C2332" s="14" t="s">
        <v>141</v>
      </c>
      <c r="D2332" s="14" t="s">
        <v>4</v>
      </c>
      <c r="E2332" s="14" t="s">
        <v>163</v>
      </c>
      <c r="F2332" s="43">
        <v>6.8619728088378906E-2</v>
      </c>
      <c r="V2332"/>
    </row>
    <row r="2333" spans="1:22" x14ac:dyDescent="0.2">
      <c r="A2333" s="14" t="s">
        <v>70</v>
      </c>
      <c r="B2333" s="14" t="s">
        <v>152</v>
      </c>
      <c r="C2333" s="14" t="s">
        <v>153</v>
      </c>
      <c r="D2333" s="14" t="s">
        <v>4</v>
      </c>
      <c r="E2333" s="14" t="s">
        <v>163</v>
      </c>
      <c r="F2333" s="43">
        <v>1343.2899169921875</v>
      </c>
      <c r="V2333"/>
    </row>
    <row r="2334" spans="1:22" x14ac:dyDescent="0.2">
      <c r="A2334" s="14" t="s">
        <v>70</v>
      </c>
      <c r="B2334" s="14" t="s">
        <v>152</v>
      </c>
      <c r="C2334" s="14" t="s">
        <v>49</v>
      </c>
      <c r="D2334" s="14" t="s">
        <v>4</v>
      </c>
      <c r="E2334" s="14" t="s">
        <v>163</v>
      </c>
      <c r="F2334" s="43">
        <v>62.009441375732422</v>
      </c>
      <c r="V2334"/>
    </row>
    <row r="2335" spans="1:22" x14ac:dyDescent="0.2">
      <c r="A2335" s="14" t="s">
        <v>70</v>
      </c>
      <c r="B2335" s="14" t="s">
        <v>152</v>
      </c>
      <c r="C2335" s="14" t="s">
        <v>141</v>
      </c>
      <c r="D2335" s="14" t="s">
        <v>4</v>
      </c>
      <c r="E2335" s="14" t="s">
        <v>163</v>
      </c>
      <c r="F2335" s="43">
        <v>8.0960847437381744E-2</v>
      </c>
      <c r="V2335"/>
    </row>
    <row r="2336" spans="1:22" x14ac:dyDescent="0.2">
      <c r="A2336" s="14" t="s">
        <v>71</v>
      </c>
      <c r="B2336" s="14" t="s">
        <v>152</v>
      </c>
      <c r="C2336" s="14" t="s">
        <v>153</v>
      </c>
      <c r="D2336" s="14" t="s">
        <v>4</v>
      </c>
      <c r="E2336" s="14" t="s">
        <v>163</v>
      </c>
      <c r="F2336" s="43">
        <v>1343.2899169921875</v>
      </c>
      <c r="V2336"/>
    </row>
    <row r="2337" spans="1:22" x14ac:dyDescent="0.2">
      <c r="A2337" s="14" t="s">
        <v>71</v>
      </c>
      <c r="B2337" s="14" t="s">
        <v>152</v>
      </c>
      <c r="C2337" s="14" t="s">
        <v>49</v>
      </c>
      <c r="D2337" s="14" t="s">
        <v>4</v>
      </c>
      <c r="E2337" s="14" t="s">
        <v>163</v>
      </c>
      <c r="F2337" s="43">
        <v>62.009441375732422</v>
      </c>
      <c r="V2337"/>
    </row>
    <row r="2338" spans="1:22" x14ac:dyDescent="0.2">
      <c r="A2338" s="14" t="s">
        <v>71</v>
      </c>
      <c r="B2338" s="14" t="s">
        <v>152</v>
      </c>
      <c r="C2338" s="14" t="s">
        <v>141</v>
      </c>
      <c r="D2338" s="14" t="s">
        <v>4</v>
      </c>
      <c r="E2338" s="14" t="s">
        <v>163</v>
      </c>
      <c r="F2338" s="43">
        <v>8.0960847437381744E-2</v>
      </c>
      <c r="V2338"/>
    </row>
    <row r="2339" spans="1:22" x14ac:dyDescent="0.2">
      <c r="A2339" s="14" t="s">
        <v>72</v>
      </c>
      <c r="B2339" s="14" t="s">
        <v>152</v>
      </c>
      <c r="C2339" s="14" t="s">
        <v>153</v>
      </c>
      <c r="D2339" s="14" t="s">
        <v>4</v>
      </c>
      <c r="E2339" s="14" t="s">
        <v>163</v>
      </c>
      <c r="F2339" s="43">
        <v>1343.2899169921875</v>
      </c>
      <c r="V2339"/>
    </row>
    <row r="2340" spans="1:22" x14ac:dyDescent="0.2">
      <c r="A2340" s="14" t="s">
        <v>72</v>
      </c>
      <c r="B2340" s="14" t="s">
        <v>152</v>
      </c>
      <c r="C2340" s="14" t="s">
        <v>49</v>
      </c>
      <c r="D2340" s="14" t="s">
        <v>4</v>
      </c>
      <c r="E2340" s="14" t="s">
        <v>163</v>
      </c>
      <c r="F2340" s="43">
        <v>62.009441375732422</v>
      </c>
      <c r="V2340"/>
    </row>
    <row r="2341" spans="1:22" x14ac:dyDescent="0.2">
      <c r="A2341" s="14" t="s">
        <v>72</v>
      </c>
      <c r="B2341" s="14" t="s">
        <v>152</v>
      </c>
      <c r="C2341" s="14" t="s">
        <v>141</v>
      </c>
      <c r="D2341" s="14" t="s">
        <v>4</v>
      </c>
      <c r="E2341" s="14" t="s">
        <v>163</v>
      </c>
      <c r="F2341" s="43">
        <v>8.0960847437381744E-2</v>
      </c>
      <c r="V2341"/>
    </row>
    <row r="2342" spans="1:22" x14ac:dyDescent="0.2">
      <c r="A2342" s="14" t="s">
        <v>70</v>
      </c>
      <c r="B2342" s="14" t="s">
        <v>70</v>
      </c>
      <c r="C2342" s="14" t="s">
        <v>153</v>
      </c>
      <c r="D2342" s="14" t="s">
        <v>4</v>
      </c>
      <c r="E2342" s="14" t="s">
        <v>164</v>
      </c>
      <c r="F2342" s="43">
        <v>37.286559373140335</v>
      </c>
      <c r="V2342"/>
    </row>
    <row r="2343" spans="1:22" x14ac:dyDescent="0.2">
      <c r="A2343" s="14" t="s">
        <v>70</v>
      </c>
      <c r="B2343" s="14" t="s">
        <v>70</v>
      </c>
      <c r="C2343" s="14" t="s">
        <v>49</v>
      </c>
      <c r="D2343" s="14" t="s">
        <v>4</v>
      </c>
      <c r="E2343" s="14" t="s">
        <v>164</v>
      </c>
      <c r="F2343" s="43">
        <v>1.7212358713150024</v>
      </c>
      <c r="V2343"/>
    </row>
    <row r="2344" spans="1:22" x14ac:dyDescent="0.2">
      <c r="A2344" s="14" t="s">
        <v>70</v>
      </c>
      <c r="B2344" s="14" t="s">
        <v>70</v>
      </c>
      <c r="C2344" s="14" t="s">
        <v>141</v>
      </c>
      <c r="D2344" s="14" t="s">
        <v>4</v>
      </c>
      <c r="E2344" s="14" t="s">
        <v>164</v>
      </c>
      <c r="F2344" s="43">
        <v>2.2472820710390806E-3</v>
      </c>
      <c r="V2344"/>
    </row>
    <row r="2345" spans="1:22" x14ac:dyDescent="0.2">
      <c r="A2345" s="14" t="s">
        <v>71</v>
      </c>
      <c r="B2345" s="14" t="s">
        <v>70</v>
      </c>
      <c r="C2345" s="14" t="s">
        <v>153</v>
      </c>
      <c r="D2345" s="14" t="s">
        <v>4</v>
      </c>
      <c r="E2345" s="14" t="s">
        <v>164</v>
      </c>
      <c r="F2345" s="43">
        <v>32.800194621086121</v>
      </c>
      <c r="V2345"/>
    </row>
    <row r="2346" spans="1:22" x14ac:dyDescent="0.2">
      <c r="A2346" s="14" t="s">
        <v>71</v>
      </c>
      <c r="B2346" s="14" t="s">
        <v>70</v>
      </c>
      <c r="C2346" s="14" t="s">
        <v>49</v>
      </c>
      <c r="D2346" s="14" t="s">
        <v>4</v>
      </c>
      <c r="E2346" s="14" t="s">
        <v>164</v>
      </c>
      <c r="F2346" s="43">
        <v>1.5141346454620361</v>
      </c>
      <c r="V2346"/>
    </row>
    <row r="2347" spans="1:22" x14ac:dyDescent="0.2">
      <c r="A2347" s="14" t="s">
        <v>71</v>
      </c>
      <c r="B2347" s="14" t="s">
        <v>70</v>
      </c>
      <c r="C2347" s="14" t="s">
        <v>141</v>
      </c>
      <c r="D2347" s="14" t="s">
        <v>4</v>
      </c>
      <c r="E2347" s="14" t="s">
        <v>164</v>
      </c>
      <c r="F2347" s="43">
        <v>1.976886298507452E-3</v>
      </c>
      <c r="V2347"/>
    </row>
    <row r="2348" spans="1:22" x14ac:dyDescent="0.2">
      <c r="A2348" s="14" t="s">
        <v>72</v>
      </c>
      <c r="B2348" s="14" t="s">
        <v>70</v>
      </c>
      <c r="C2348" s="14" t="s">
        <v>153</v>
      </c>
      <c r="D2348" s="14" t="s">
        <v>4</v>
      </c>
      <c r="E2348" s="14" t="s">
        <v>164</v>
      </c>
      <c r="F2348" s="43">
        <v>102.61763519048691</v>
      </c>
      <c r="V2348"/>
    </row>
    <row r="2349" spans="1:22" x14ac:dyDescent="0.2">
      <c r="A2349" s="14" t="s">
        <v>72</v>
      </c>
      <c r="B2349" s="14" t="s">
        <v>70</v>
      </c>
      <c r="C2349" s="14" t="s">
        <v>49</v>
      </c>
      <c r="D2349" s="14" t="s">
        <v>4</v>
      </c>
      <c r="E2349" s="14" t="s">
        <v>164</v>
      </c>
      <c r="F2349" s="43">
        <v>4.7370729446411133</v>
      </c>
      <c r="V2349"/>
    </row>
    <row r="2350" spans="1:22" x14ac:dyDescent="0.2">
      <c r="A2350" s="14" t="s">
        <v>72</v>
      </c>
      <c r="B2350" s="14" t="s">
        <v>70</v>
      </c>
      <c r="C2350" s="14" t="s">
        <v>141</v>
      </c>
      <c r="D2350" s="14" t="s">
        <v>4</v>
      </c>
      <c r="E2350" s="14" t="s">
        <v>164</v>
      </c>
      <c r="F2350" s="43">
        <v>6.1848233453929424E-3</v>
      </c>
      <c r="V2350"/>
    </row>
    <row r="2351" spans="1:22" x14ac:dyDescent="0.2">
      <c r="A2351" s="14" t="s">
        <v>70</v>
      </c>
      <c r="B2351" s="14" t="s">
        <v>152</v>
      </c>
      <c r="C2351" s="14" t="s">
        <v>153</v>
      </c>
      <c r="D2351" s="14" t="s">
        <v>4</v>
      </c>
      <c r="E2351" s="14" t="s">
        <v>164</v>
      </c>
      <c r="F2351" s="43">
        <v>37.286559373140335</v>
      </c>
      <c r="V2351"/>
    </row>
    <row r="2352" spans="1:22" x14ac:dyDescent="0.2">
      <c r="A2352" s="14" t="s">
        <v>70</v>
      </c>
      <c r="B2352" s="14" t="s">
        <v>152</v>
      </c>
      <c r="C2352" s="14" t="s">
        <v>49</v>
      </c>
      <c r="D2352" s="14" t="s">
        <v>4</v>
      </c>
      <c r="E2352" s="14" t="s">
        <v>164</v>
      </c>
      <c r="F2352" s="43">
        <v>1.7212358713150024</v>
      </c>
      <c r="V2352"/>
    </row>
    <row r="2353" spans="1:22" x14ac:dyDescent="0.2">
      <c r="A2353" s="14" t="s">
        <v>70</v>
      </c>
      <c r="B2353" s="14" t="s">
        <v>152</v>
      </c>
      <c r="C2353" s="14" t="s">
        <v>141</v>
      </c>
      <c r="D2353" s="14" t="s">
        <v>4</v>
      </c>
      <c r="E2353" s="14" t="s">
        <v>164</v>
      </c>
      <c r="F2353" s="43">
        <v>2.2472820710390806E-3</v>
      </c>
      <c r="V2353"/>
    </row>
    <row r="2354" spans="1:22" x14ac:dyDescent="0.2">
      <c r="A2354" s="14" t="s">
        <v>71</v>
      </c>
      <c r="B2354" s="14" t="s">
        <v>152</v>
      </c>
      <c r="C2354" s="14" t="s">
        <v>153</v>
      </c>
      <c r="D2354" s="14" t="s">
        <v>4</v>
      </c>
      <c r="E2354" s="14" t="s">
        <v>164</v>
      </c>
      <c r="F2354" s="43">
        <v>32.800194621086121</v>
      </c>
      <c r="V2354"/>
    </row>
    <row r="2355" spans="1:22" x14ac:dyDescent="0.2">
      <c r="A2355" s="14" t="s">
        <v>71</v>
      </c>
      <c r="B2355" s="14" t="s">
        <v>152</v>
      </c>
      <c r="C2355" s="14" t="s">
        <v>49</v>
      </c>
      <c r="D2355" s="14" t="s">
        <v>4</v>
      </c>
      <c r="E2355" s="14" t="s">
        <v>164</v>
      </c>
      <c r="F2355" s="43">
        <v>1.5141346454620361</v>
      </c>
      <c r="V2355"/>
    </row>
    <row r="2356" spans="1:22" x14ac:dyDescent="0.2">
      <c r="A2356" s="14" t="s">
        <v>71</v>
      </c>
      <c r="B2356" s="14" t="s">
        <v>152</v>
      </c>
      <c r="C2356" s="14" t="s">
        <v>141</v>
      </c>
      <c r="D2356" s="14" t="s">
        <v>4</v>
      </c>
      <c r="E2356" s="14" t="s">
        <v>164</v>
      </c>
      <c r="F2356" s="43">
        <v>1.976886298507452E-3</v>
      </c>
      <c r="V2356"/>
    </row>
    <row r="2357" spans="1:22" x14ac:dyDescent="0.2">
      <c r="A2357" s="14" t="s">
        <v>72</v>
      </c>
      <c r="B2357" s="14" t="s">
        <v>152</v>
      </c>
      <c r="C2357" s="14" t="s">
        <v>153</v>
      </c>
      <c r="D2357" s="14" t="s">
        <v>4</v>
      </c>
      <c r="E2357" s="14" t="s">
        <v>164</v>
      </c>
      <c r="F2357" s="43">
        <v>102.61763519048691</v>
      </c>
      <c r="V2357"/>
    </row>
    <row r="2358" spans="1:22" x14ac:dyDescent="0.2">
      <c r="A2358" s="14" t="s">
        <v>72</v>
      </c>
      <c r="B2358" s="14" t="s">
        <v>152</v>
      </c>
      <c r="C2358" s="14" t="s">
        <v>49</v>
      </c>
      <c r="D2358" s="14" t="s">
        <v>4</v>
      </c>
      <c r="E2358" s="14" t="s">
        <v>164</v>
      </c>
      <c r="F2358" s="43">
        <v>4.7370729446411133</v>
      </c>
      <c r="V2358"/>
    </row>
    <row r="2359" spans="1:22" x14ac:dyDescent="0.2">
      <c r="A2359" s="14" t="s">
        <v>72</v>
      </c>
      <c r="B2359" s="14" t="s">
        <v>152</v>
      </c>
      <c r="C2359" s="14" t="s">
        <v>141</v>
      </c>
      <c r="D2359" s="14" t="s">
        <v>4</v>
      </c>
      <c r="E2359" s="14" t="s">
        <v>164</v>
      </c>
      <c r="F2359" s="43">
        <v>6.1848233453929424E-3</v>
      </c>
      <c r="V2359"/>
    </row>
    <row r="2360" spans="1:22" x14ac:dyDescent="0.2">
      <c r="A2360" s="14" t="s">
        <v>70</v>
      </c>
      <c r="B2360" s="14" t="s">
        <v>70</v>
      </c>
      <c r="C2360" s="14" t="s">
        <v>153</v>
      </c>
      <c r="D2360" s="14" t="s">
        <v>4</v>
      </c>
      <c r="E2360" s="14" t="s">
        <v>165</v>
      </c>
      <c r="F2360" s="43">
        <v>112.91854256391525</v>
      </c>
      <c r="V2360"/>
    </row>
    <row r="2361" spans="1:22" x14ac:dyDescent="0.2">
      <c r="A2361" s="14" t="s">
        <v>70</v>
      </c>
      <c r="B2361" s="14" t="s">
        <v>70</v>
      </c>
      <c r="C2361" s="14" t="s">
        <v>49</v>
      </c>
      <c r="D2361" s="14" t="s">
        <v>4</v>
      </c>
      <c r="E2361" s="14" t="s">
        <v>165</v>
      </c>
      <c r="F2361" s="43">
        <v>5.2125873565673828</v>
      </c>
      <c r="V2361"/>
    </row>
    <row r="2362" spans="1:22" x14ac:dyDescent="0.2">
      <c r="A2362" s="14" t="s">
        <v>70</v>
      </c>
      <c r="B2362" s="14" t="s">
        <v>70</v>
      </c>
      <c r="C2362" s="14" t="s">
        <v>141</v>
      </c>
      <c r="D2362" s="14" t="s">
        <v>4</v>
      </c>
      <c r="E2362" s="14" t="s">
        <v>165</v>
      </c>
      <c r="F2362" s="43">
        <v>6.8056648597121239E-3</v>
      </c>
      <c r="V2362"/>
    </row>
    <row r="2363" spans="1:22" x14ac:dyDescent="0.2">
      <c r="A2363" s="14" t="s">
        <v>71</v>
      </c>
      <c r="B2363" s="14" t="s">
        <v>70</v>
      </c>
      <c r="C2363" s="14" t="s">
        <v>153</v>
      </c>
      <c r="D2363" s="14" t="s">
        <v>4</v>
      </c>
      <c r="E2363" s="14" t="s">
        <v>165</v>
      </c>
      <c r="F2363" s="43">
        <v>104.62515360116959</v>
      </c>
      <c r="V2363"/>
    </row>
    <row r="2364" spans="1:22" x14ac:dyDescent="0.2">
      <c r="A2364" s="14" t="s">
        <v>71</v>
      </c>
      <c r="B2364" s="14" t="s">
        <v>70</v>
      </c>
      <c r="C2364" s="14" t="s">
        <v>49</v>
      </c>
      <c r="D2364" s="14" t="s">
        <v>4</v>
      </c>
      <c r="E2364" s="14" t="s">
        <v>165</v>
      </c>
      <c r="F2364" s="43">
        <v>4.829744815826416</v>
      </c>
      <c r="V2364"/>
    </row>
    <row r="2365" spans="1:22" x14ac:dyDescent="0.2">
      <c r="A2365" s="14" t="s">
        <v>71</v>
      </c>
      <c r="B2365" s="14" t="s">
        <v>70</v>
      </c>
      <c r="C2365" s="14" t="s">
        <v>141</v>
      </c>
      <c r="D2365" s="14" t="s">
        <v>4</v>
      </c>
      <c r="E2365" s="14" t="s">
        <v>165</v>
      </c>
      <c r="F2365" s="43">
        <v>6.3058175146579742E-3</v>
      </c>
      <c r="V2365"/>
    </row>
    <row r="2366" spans="1:22" x14ac:dyDescent="0.2">
      <c r="A2366" s="14" t="s">
        <v>72</v>
      </c>
      <c r="B2366" s="14" t="s">
        <v>70</v>
      </c>
      <c r="C2366" s="14" t="s">
        <v>153</v>
      </c>
      <c r="D2366" s="14" t="s">
        <v>4</v>
      </c>
      <c r="E2366" s="14" t="s">
        <v>165</v>
      </c>
      <c r="F2366" s="43">
        <v>104.62515360116959</v>
      </c>
      <c r="V2366"/>
    </row>
    <row r="2367" spans="1:22" x14ac:dyDescent="0.2">
      <c r="A2367" s="14" t="s">
        <v>72</v>
      </c>
      <c r="B2367" s="14" t="s">
        <v>70</v>
      </c>
      <c r="C2367" s="14" t="s">
        <v>49</v>
      </c>
      <c r="D2367" s="14" t="s">
        <v>4</v>
      </c>
      <c r="E2367" s="14" t="s">
        <v>165</v>
      </c>
      <c r="F2367" s="43">
        <v>4.829744815826416</v>
      </c>
      <c r="V2367"/>
    </row>
    <row r="2368" spans="1:22" x14ac:dyDescent="0.2">
      <c r="A2368" s="14" t="s">
        <v>72</v>
      </c>
      <c r="B2368" s="14" t="s">
        <v>70</v>
      </c>
      <c r="C2368" s="14" t="s">
        <v>141</v>
      </c>
      <c r="D2368" s="14" t="s">
        <v>4</v>
      </c>
      <c r="E2368" s="14" t="s">
        <v>165</v>
      </c>
      <c r="F2368" s="43">
        <v>6.3058175146579742E-3</v>
      </c>
      <c r="V2368"/>
    </row>
    <row r="2369" spans="1:22" x14ac:dyDescent="0.2">
      <c r="A2369" s="14" t="s">
        <v>70</v>
      </c>
      <c r="B2369" s="14" t="s">
        <v>152</v>
      </c>
      <c r="C2369" s="14" t="s">
        <v>153</v>
      </c>
      <c r="D2369" s="14" t="s">
        <v>4</v>
      </c>
      <c r="E2369" s="14" t="s">
        <v>165</v>
      </c>
      <c r="F2369" s="43">
        <v>158.83267194032669</v>
      </c>
      <c r="V2369"/>
    </row>
    <row r="2370" spans="1:22" x14ac:dyDescent="0.2">
      <c r="A2370" s="14" t="s">
        <v>70</v>
      </c>
      <c r="B2370" s="14" t="s">
        <v>152</v>
      </c>
      <c r="C2370" s="14" t="s">
        <v>49</v>
      </c>
      <c r="D2370" s="14" t="s">
        <v>4</v>
      </c>
      <c r="E2370" s="14" t="s">
        <v>165</v>
      </c>
      <c r="F2370" s="43">
        <v>7.33209228515625</v>
      </c>
      <c r="V2370"/>
    </row>
    <row r="2371" spans="1:22" x14ac:dyDescent="0.2">
      <c r="A2371" s="14" t="s">
        <v>70</v>
      </c>
      <c r="B2371" s="14" t="s">
        <v>152</v>
      </c>
      <c r="C2371" s="14" t="s">
        <v>141</v>
      </c>
      <c r="D2371" s="14" t="s">
        <v>4</v>
      </c>
      <c r="E2371" s="14" t="s">
        <v>165</v>
      </c>
      <c r="F2371" s="43">
        <v>9.5729352906346321E-3</v>
      </c>
      <c r="V2371"/>
    </row>
    <row r="2372" spans="1:22" x14ac:dyDescent="0.2">
      <c r="A2372" s="14" t="s">
        <v>71</v>
      </c>
      <c r="B2372" s="14" t="s">
        <v>152</v>
      </c>
      <c r="C2372" s="14" t="s">
        <v>153</v>
      </c>
      <c r="D2372" s="14" t="s">
        <v>4</v>
      </c>
      <c r="E2372" s="14" t="s">
        <v>165</v>
      </c>
      <c r="F2372" s="43">
        <v>145.00958210229874</v>
      </c>
      <c r="V2372"/>
    </row>
    <row r="2373" spans="1:22" x14ac:dyDescent="0.2">
      <c r="A2373" s="14" t="s">
        <v>71</v>
      </c>
      <c r="B2373" s="14" t="s">
        <v>152</v>
      </c>
      <c r="C2373" s="14" t="s">
        <v>49</v>
      </c>
      <c r="D2373" s="14" t="s">
        <v>4</v>
      </c>
      <c r="E2373" s="14" t="s">
        <v>165</v>
      </c>
      <c r="F2373" s="43">
        <v>6.6939854621887207</v>
      </c>
      <c r="V2373"/>
    </row>
    <row r="2374" spans="1:22" x14ac:dyDescent="0.2">
      <c r="A2374" s="14" t="s">
        <v>71</v>
      </c>
      <c r="B2374" s="14" t="s">
        <v>152</v>
      </c>
      <c r="C2374" s="14" t="s">
        <v>141</v>
      </c>
      <c r="D2374" s="14" t="s">
        <v>4</v>
      </c>
      <c r="E2374" s="14" t="s">
        <v>165</v>
      </c>
      <c r="F2374" s="43">
        <v>8.7398095056414604E-3</v>
      </c>
      <c r="V2374"/>
    </row>
    <row r="2375" spans="1:22" x14ac:dyDescent="0.2">
      <c r="A2375" s="14" t="s">
        <v>72</v>
      </c>
      <c r="B2375" s="14" t="s">
        <v>152</v>
      </c>
      <c r="C2375" s="14" t="s">
        <v>153</v>
      </c>
      <c r="D2375" s="14" t="s">
        <v>4</v>
      </c>
      <c r="E2375" s="14" t="s">
        <v>165</v>
      </c>
      <c r="F2375" s="43">
        <v>145.00958210229874</v>
      </c>
      <c r="V2375"/>
    </row>
    <row r="2376" spans="1:22" x14ac:dyDescent="0.2">
      <c r="A2376" s="14" t="s">
        <v>72</v>
      </c>
      <c r="B2376" s="14" t="s">
        <v>152</v>
      </c>
      <c r="C2376" s="14" t="s">
        <v>49</v>
      </c>
      <c r="D2376" s="14" t="s">
        <v>4</v>
      </c>
      <c r="E2376" s="14" t="s">
        <v>165</v>
      </c>
      <c r="F2376" s="43">
        <v>6.6939854621887207</v>
      </c>
      <c r="V2376"/>
    </row>
    <row r="2377" spans="1:22" x14ac:dyDescent="0.2">
      <c r="A2377" s="14" t="s">
        <v>72</v>
      </c>
      <c r="B2377" s="14" t="s">
        <v>152</v>
      </c>
      <c r="C2377" s="14" t="s">
        <v>141</v>
      </c>
      <c r="D2377" s="14" t="s">
        <v>4</v>
      </c>
      <c r="E2377" s="14" t="s">
        <v>165</v>
      </c>
      <c r="F2377" s="43">
        <v>8.7398095056414604E-3</v>
      </c>
      <c r="V2377"/>
    </row>
    <row r="2378" spans="1:22" x14ac:dyDescent="0.2">
      <c r="A2378" s="14" t="s">
        <v>70</v>
      </c>
      <c r="B2378" s="14" t="s">
        <v>70</v>
      </c>
      <c r="C2378" s="14" t="s">
        <v>153</v>
      </c>
      <c r="D2378" s="14" t="s">
        <v>4</v>
      </c>
      <c r="E2378" s="14" t="s">
        <v>166</v>
      </c>
      <c r="F2378" s="43">
        <v>7.3060000000000009</v>
      </c>
      <c r="V2378"/>
    </row>
    <row r="2379" spans="1:22" x14ac:dyDescent="0.2">
      <c r="A2379" s="14" t="s">
        <v>70</v>
      </c>
      <c r="B2379" s="14" t="s">
        <v>70</v>
      </c>
      <c r="C2379" s="14" t="s">
        <v>49</v>
      </c>
      <c r="D2379" s="14" t="s">
        <v>4</v>
      </c>
      <c r="E2379" s="14" t="s">
        <v>166</v>
      </c>
      <c r="F2379" s="43">
        <v>0.33726224303245544</v>
      </c>
      <c r="V2379"/>
    </row>
    <row r="2380" spans="1:22" x14ac:dyDescent="0.2">
      <c r="A2380" s="14" t="s">
        <v>70</v>
      </c>
      <c r="B2380" s="14" t="s">
        <v>70</v>
      </c>
      <c r="C2380" s="14" t="s">
        <v>141</v>
      </c>
      <c r="D2380" s="14" t="s">
        <v>4</v>
      </c>
      <c r="E2380" s="14" t="s">
        <v>166</v>
      </c>
      <c r="F2380" s="43">
        <v>4.4033676385879517E-4</v>
      </c>
      <c r="V2380"/>
    </row>
    <row r="2381" spans="1:22" x14ac:dyDescent="0.2">
      <c r="A2381" s="14" t="s">
        <v>71</v>
      </c>
      <c r="B2381" s="14" t="s">
        <v>70</v>
      </c>
      <c r="C2381" s="14" t="s">
        <v>153</v>
      </c>
      <c r="D2381" s="14" t="s">
        <v>4</v>
      </c>
      <c r="E2381" s="14" t="s">
        <v>166</v>
      </c>
      <c r="F2381" s="43">
        <v>7.306</v>
      </c>
      <c r="V2381"/>
    </row>
    <row r="2382" spans="1:22" x14ac:dyDescent="0.2">
      <c r="A2382" s="14" t="s">
        <v>71</v>
      </c>
      <c r="B2382" s="14" t="s">
        <v>70</v>
      </c>
      <c r="C2382" s="14" t="s">
        <v>49</v>
      </c>
      <c r="D2382" s="14" t="s">
        <v>4</v>
      </c>
      <c r="E2382" s="14" t="s">
        <v>166</v>
      </c>
      <c r="F2382" s="43">
        <v>0.33726224303245544</v>
      </c>
      <c r="V2382"/>
    </row>
    <row r="2383" spans="1:22" x14ac:dyDescent="0.2">
      <c r="A2383" s="14" t="s">
        <v>71</v>
      </c>
      <c r="B2383" s="14" t="s">
        <v>70</v>
      </c>
      <c r="C2383" s="14" t="s">
        <v>141</v>
      </c>
      <c r="D2383" s="14" t="s">
        <v>4</v>
      </c>
      <c r="E2383" s="14" t="s">
        <v>166</v>
      </c>
      <c r="F2383" s="43">
        <v>4.4033676385879517E-4</v>
      </c>
      <c r="V2383"/>
    </row>
    <row r="2384" spans="1:22" x14ac:dyDescent="0.2">
      <c r="A2384" s="14" t="s">
        <v>72</v>
      </c>
      <c r="B2384" s="14" t="s">
        <v>70</v>
      </c>
      <c r="C2384" s="14" t="s">
        <v>153</v>
      </c>
      <c r="D2384" s="14" t="s">
        <v>4</v>
      </c>
      <c r="E2384" s="14" t="s">
        <v>166</v>
      </c>
      <c r="F2384" s="43">
        <v>7.306</v>
      </c>
      <c r="V2384"/>
    </row>
    <row r="2385" spans="1:22" x14ac:dyDescent="0.2">
      <c r="A2385" s="14" t="s">
        <v>72</v>
      </c>
      <c r="B2385" s="14" t="s">
        <v>70</v>
      </c>
      <c r="C2385" s="14" t="s">
        <v>49</v>
      </c>
      <c r="D2385" s="14" t="s">
        <v>4</v>
      </c>
      <c r="E2385" s="14" t="s">
        <v>166</v>
      </c>
      <c r="F2385" s="43">
        <v>0.33726224303245544</v>
      </c>
      <c r="V2385"/>
    </row>
    <row r="2386" spans="1:22" x14ac:dyDescent="0.2">
      <c r="A2386" s="14" t="s">
        <v>72</v>
      </c>
      <c r="B2386" s="14" t="s">
        <v>70</v>
      </c>
      <c r="C2386" s="14" t="s">
        <v>141</v>
      </c>
      <c r="D2386" s="14" t="s">
        <v>4</v>
      </c>
      <c r="E2386" s="14" t="s">
        <v>166</v>
      </c>
      <c r="F2386" s="43">
        <v>4.4033676385879517E-4</v>
      </c>
      <c r="V2386"/>
    </row>
    <row r="2387" spans="1:22" x14ac:dyDescent="0.2">
      <c r="A2387" s="14" t="s">
        <v>70</v>
      </c>
      <c r="B2387" s="14" t="s">
        <v>152</v>
      </c>
      <c r="C2387" s="14" t="s">
        <v>153</v>
      </c>
      <c r="D2387" s="14" t="s">
        <v>4</v>
      </c>
      <c r="E2387" s="14" t="s">
        <v>166</v>
      </c>
      <c r="F2387" s="43">
        <v>7.306</v>
      </c>
      <c r="V2387"/>
    </row>
    <row r="2388" spans="1:22" x14ac:dyDescent="0.2">
      <c r="A2388" s="14" t="s">
        <v>70</v>
      </c>
      <c r="B2388" s="14" t="s">
        <v>152</v>
      </c>
      <c r="C2388" s="14" t="s">
        <v>49</v>
      </c>
      <c r="D2388" s="14" t="s">
        <v>4</v>
      </c>
      <c r="E2388" s="14" t="s">
        <v>166</v>
      </c>
      <c r="F2388" s="43">
        <v>0.33726224303245544</v>
      </c>
      <c r="V2388"/>
    </row>
    <row r="2389" spans="1:22" x14ac:dyDescent="0.2">
      <c r="A2389" s="14" t="s">
        <v>70</v>
      </c>
      <c r="B2389" s="14" t="s">
        <v>152</v>
      </c>
      <c r="C2389" s="14" t="s">
        <v>141</v>
      </c>
      <c r="D2389" s="14" t="s">
        <v>4</v>
      </c>
      <c r="E2389" s="14" t="s">
        <v>166</v>
      </c>
      <c r="F2389" s="43">
        <v>4.4033676385879517E-4</v>
      </c>
      <c r="V2389"/>
    </row>
    <row r="2390" spans="1:22" x14ac:dyDescent="0.2">
      <c r="A2390" s="14" t="s">
        <v>71</v>
      </c>
      <c r="B2390" s="14" t="s">
        <v>152</v>
      </c>
      <c r="C2390" s="14" t="s">
        <v>153</v>
      </c>
      <c r="D2390" s="14" t="s">
        <v>4</v>
      </c>
      <c r="E2390" s="14" t="s">
        <v>166</v>
      </c>
      <c r="F2390" s="43">
        <v>7.306</v>
      </c>
      <c r="V2390"/>
    </row>
    <row r="2391" spans="1:22" x14ac:dyDescent="0.2">
      <c r="A2391" s="14" t="s">
        <v>71</v>
      </c>
      <c r="B2391" s="14" t="s">
        <v>152</v>
      </c>
      <c r="C2391" s="14" t="s">
        <v>49</v>
      </c>
      <c r="D2391" s="14" t="s">
        <v>4</v>
      </c>
      <c r="E2391" s="14" t="s">
        <v>166</v>
      </c>
      <c r="F2391" s="43">
        <v>0.33726224303245544</v>
      </c>
      <c r="V2391"/>
    </row>
    <row r="2392" spans="1:22" x14ac:dyDescent="0.2">
      <c r="A2392" s="14" t="s">
        <v>71</v>
      </c>
      <c r="B2392" s="14" t="s">
        <v>152</v>
      </c>
      <c r="C2392" s="14" t="s">
        <v>141</v>
      </c>
      <c r="D2392" s="14" t="s">
        <v>4</v>
      </c>
      <c r="E2392" s="14" t="s">
        <v>166</v>
      </c>
      <c r="F2392" s="43">
        <v>4.4033676385879517E-4</v>
      </c>
      <c r="V2392"/>
    </row>
    <row r="2393" spans="1:22" x14ac:dyDescent="0.2">
      <c r="A2393" s="14" t="s">
        <v>72</v>
      </c>
      <c r="B2393" s="14" t="s">
        <v>152</v>
      </c>
      <c r="C2393" s="14" t="s">
        <v>153</v>
      </c>
      <c r="D2393" s="14" t="s">
        <v>4</v>
      </c>
      <c r="E2393" s="14" t="s">
        <v>166</v>
      </c>
      <c r="F2393" s="43">
        <v>7.306</v>
      </c>
      <c r="V2393"/>
    </row>
    <row r="2394" spans="1:22" x14ac:dyDescent="0.2">
      <c r="A2394" s="14" t="s">
        <v>72</v>
      </c>
      <c r="B2394" s="14" t="s">
        <v>152</v>
      </c>
      <c r="C2394" s="14" t="s">
        <v>49</v>
      </c>
      <c r="D2394" s="14" t="s">
        <v>4</v>
      </c>
      <c r="E2394" s="14" t="s">
        <v>166</v>
      </c>
      <c r="F2394" s="43">
        <v>0.33726224303245544</v>
      </c>
      <c r="V2394"/>
    </row>
    <row r="2395" spans="1:22" x14ac:dyDescent="0.2">
      <c r="A2395" s="14" t="s">
        <v>72</v>
      </c>
      <c r="B2395" s="14" t="s">
        <v>152</v>
      </c>
      <c r="C2395" s="14" t="s">
        <v>141</v>
      </c>
      <c r="D2395" s="14" t="s">
        <v>4</v>
      </c>
      <c r="E2395" s="14" t="s">
        <v>166</v>
      </c>
      <c r="F2395" s="43">
        <v>4.4033676385879517E-4</v>
      </c>
      <c r="V2395"/>
    </row>
    <row r="2396" spans="1:22" x14ac:dyDescent="0.2">
      <c r="A2396" s="14" t="s">
        <v>70</v>
      </c>
      <c r="B2396" s="14" t="s">
        <v>70</v>
      </c>
      <c r="C2396" s="14" t="s">
        <v>153</v>
      </c>
      <c r="D2396" s="14" t="s">
        <v>4</v>
      </c>
      <c r="E2396" s="14" t="s">
        <v>167</v>
      </c>
      <c r="F2396" s="43">
        <v>157.51110088825226</v>
      </c>
      <c r="V2396"/>
    </row>
    <row r="2397" spans="1:22" x14ac:dyDescent="0.2">
      <c r="A2397" s="14" t="s">
        <v>70</v>
      </c>
      <c r="B2397" s="14" t="s">
        <v>70</v>
      </c>
      <c r="C2397" s="14" t="s">
        <v>49</v>
      </c>
      <c r="D2397" s="14" t="s">
        <v>4</v>
      </c>
      <c r="E2397" s="14" t="s">
        <v>167</v>
      </c>
      <c r="F2397" s="43">
        <v>7.271085262298584</v>
      </c>
      <c r="V2397"/>
    </row>
    <row r="2398" spans="1:22" x14ac:dyDescent="0.2">
      <c r="A2398" s="14" t="s">
        <v>70</v>
      </c>
      <c r="B2398" s="14" t="s">
        <v>70</v>
      </c>
      <c r="C2398" s="14" t="s">
        <v>141</v>
      </c>
      <c r="D2398" s="14" t="s">
        <v>4</v>
      </c>
      <c r="E2398" s="14" t="s">
        <v>167</v>
      </c>
      <c r="F2398" s="43">
        <v>9.4932829961180687E-3</v>
      </c>
      <c r="V2398"/>
    </row>
    <row r="2399" spans="1:22" x14ac:dyDescent="0.2">
      <c r="A2399" s="14" t="s">
        <v>71</v>
      </c>
      <c r="B2399" s="14" t="s">
        <v>70</v>
      </c>
      <c r="C2399" s="14" t="s">
        <v>153</v>
      </c>
      <c r="D2399" s="14" t="s">
        <v>4</v>
      </c>
      <c r="E2399" s="14" t="s">
        <v>167</v>
      </c>
      <c r="F2399" s="43">
        <v>144.73134714365005</v>
      </c>
      <c r="V2399"/>
    </row>
    <row r="2400" spans="1:22" x14ac:dyDescent="0.2">
      <c r="A2400" s="14" t="s">
        <v>71</v>
      </c>
      <c r="B2400" s="14" t="s">
        <v>70</v>
      </c>
      <c r="C2400" s="14" t="s">
        <v>49</v>
      </c>
      <c r="D2400" s="14" t="s">
        <v>4</v>
      </c>
      <c r="E2400" s="14" t="s">
        <v>167</v>
      </c>
      <c r="F2400" s="43">
        <v>6.6811413764953613</v>
      </c>
      <c r="V2400"/>
    </row>
    <row r="2401" spans="1:22" x14ac:dyDescent="0.2">
      <c r="A2401" s="14" t="s">
        <v>71</v>
      </c>
      <c r="B2401" s="14" t="s">
        <v>70</v>
      </c>
      <c r="C2401" s="14" t="s">
        <v>141</v>
      </c>
      <c r="D2401" s="14" t="s">
        <v>4</v>
      </c>
      <c r="E2401" s="14" t="s">
        <v>167</v>
      </c>
      <c r="F2401" s="43">
        <v>8.7230401113629341E-3</v>
      </c>
      <c r="V2401"/>
    </row>
    <row r="2402" spans="1:22" x14ac:dyDescent="0.2">
      <c r="A2402" s="14" t="s">
        <v>72</v>
      </c>
      <c r="B2402" s="14" t="s">
        <v>70</v>
      </c>
      <c r="C2402" s="14" t="s">
        <v>153</v>
      </c>
      <c r="D2402" s="14" t="s">
        <v>4</v>
      </c>
      <c r="E2402" s="14" t="s">
        <v>167</v>
      </c>
      <c r="F2402" s="43">
        <v>214.54878658056259</v>
      </c>
      <c r="V2402"/>
    </row>
    <row r="2403" spans="1:22" x14ac:dyDescent="0.2">
      <c r="A2403" s="14" t="s">
        <v>72</v>
      </c>
      <c r="B2403" s="14" t="s">
        <v>70</v>
      </c>
      <c r="C2403" s="14" t="s">
        <v>49</v>
      </c>
      <c r="D2403" s="14" t="s">
        <v>4</v>
      </c>
      <c r="E2403" s="14" t="s">
        <v>167</v>
      </c>
      <c r="F2403" s="43">
        <v>9.9040794372558594</v>
      </c>
      <c r="V2403"/>
    </row>
    <row r="2404" spans="1:22" x14ac:dyDescent="0.2">
      <c r="A2404" s="14" t="s">
        <v>72</v>
      </c>
      <c r="B2404" s="14" t="s">
        <v>70</v>
      </c>
      <c r="C2404" s="14" t="s">
        <v>141</v>
      </c>
      <c r="D2404" s="14" t="s">
        <v>4</v>
      </c>
      <c r="E2404" s="14" t="s">
        <v>167</v>
      </c>
      <c r="F2404" s="43">
        <v>1.2930977158248425E-2</v>
      </c>
      <c r="V2404"/>
    </row>
    <row r="2405" spans="1:22" x14ac:dyDescent="0.2">
      <c r="A2405" s="14" t="s">
        <v>70</v>
      </c>
      <c r="B2405" s="14" t="s">
        <v>152</v>
      </c>
      <c r="C2405" s="14" t="s">
        <v>153</v>
      </c>
      <c r="D2405" s="14" t="s">
        <v>4</v>
      </c>
      <c r="E2405" s="14" t="s">
        <v>167</v>
      </c>
      <c r="F2405" s="43">
        <v>203.42522990703583</v>
      </c>
      <c r="V2405"/>
    </row>
    <row r="2406" spans="1:22" x14ac:dyDescent="0.2">
      <c r="A2406" s="14" t="s">
        <v>70</v>
      </c>
      <c r="B2406" s="14" t="s">
        <v>152</v>
      </c>
      <c r="C2406" s="14" t="s">
        <v>49</v>
      </c>
      <c r="D2406" s="14" t="s">
        <v>4</v>
      </c>
      <c r="E2406" s="14" t="s">
        <v>167</v>
      </c>
      <c r="F2406" s="43">
        <v>9.390589714050293</v>
      </c>
      <c r="V2406"/>
    </row>
    <row r="2407" spans="1:22" x14ac:dyDescent="0.2">
      <c r="A2407" s="14" t="s">
        <v>70</v>
      </c>
      <c r="B2407" s="14" t="s">
        <v>152</v>
      </c>
      <c r="C2407" s="14" t="s">
        <v>141</v>
      </c>
      <c r="D2407" s="14" t="s">
        <v>4</v>
      </c>
      <c r="E2407" s="14" t="s">
        <v>167</v>
      </c>
      <c r="F2407" s="43">
        <v>1.2260554358363152E-2</v>
      </c>
      <c r="V2407"/>
    </row>
    <row r="2408" spans="1:22" x14ac:dyDescent="0.2">
      <c r="A2408" s="14" t="s">
        <v>71</v>
      </c>
      <c r="B2408" s="14" t="s">
        <v>152</v>
      </c>
      <c r="C2408" s="14" t="s">
        <v>153</v>
      </c>
      <c r="D2408" s="14" t="s">
        <v>4</v>
      </c>
      <c r="E2408" s="14" t="s">
        <v>167</v>
      </c>
      <c r="F2408" s="43">
        <v>185.11577492952347</v>
      </c>
      <c r="V2408"/>
    </row>
    <row r="2409" spans="1:22" x14ac:dyDescent="0.2">
      <c r="A2409" s="14" t="s">
        <v>71</v>
      </c>
      <c r="B2409" s="14" t="s">
        <v>152</v>
      </c>
      <c r="C2409" s="14" t="s">
        <v>49</v>
      </c>
      <c r="D2409" s="14" t="s">
        <v>4</v>
      </c>
      <c r="E2409" s="14" t="s">
        <v>167</v>
      </c>
      <c r="F2409" s="43">
        <v>8.5453824996948242</v>
      </c>
      <c r="V2409"/>
    </row>
    <row r="2410" spans="1:22" x14ac:dyDescent="0.2">
      <c r="A2410" s="14" t="s">
        <v>71</v>
      </c>
      <c r="B2410" s="14" t="s">
        <v>152</v>
      </c>
      <c r="C2410" s="14" t="s">
        <v>141</v>
      </c>
      <c r="D2410" s="14" t="s">
        <v>4</v>
      </c>
      <c r="E2410" s="14" t="s">
        <v>167</v>
      </c>
      <c r="F2410" s="43">
        <v>1.1157033033668995E-2</v>
      </c>
      <c r="V2410"/>
    </row>
    <row r="2411" spans="1:22" x14ac:dyDescent="0.2">
      <c r="A2411" s="14" t="s">
        <v>72</v>
      </c>
      <c r="B2411" s="14" t="s">
        <v>152</v>
      </c>
      <c r="C2411" s="14" t="s">
        <v>153</v>
      </c>
      <c r="D2411" s="14" t="s">
        <v>4</v>
      </c>
      <c r="E2411" s="14" t="s">
        <v>167</v>
      </c>
      <c r="F2411" s="43">
        <v>254.93321567773819</v>
      </c>
      <c r="V2411"/>
    </row>
    <row r="2412" spans="1:22" x14ac:dyDescent="0.2">
      <c r="A2412" s="14" t="s">
        <v>72</v>
      </c>
      <c r="B2412" s="14" t="s">
        <v>152</v>
      </c>
      <c r="C2412" s="14" t="s">
        <v>49</v>
      </c>
      <c r="D2412" s="14" t="s">
        <v>4</v>
      </c>
      <c r="E2412" s="14" t="s">
        <v>167</v>
      </c>
      <c r="F2412" s="43">
        <v>11.76832103729248</v>
      </c>
      <c r="V2412"/>
    </row>
    <row r="2413" spans="1:22" x14ac:dyDescent="0.2">
      <c r="A2413" s="14" t="s">
        <v>72</v>
      </c>
      <c r="B2413" s="14" t="s">
        <v>152</v>
      </c>
      <c r="C2413" s="14" t="s">
        <v>141</v>
      </c>
      <c r="D2413" s="14" t="s">
        <v>4</v>
      </c>
      <c r="E2413" s="14" t="s">
        <v>167</v>
      </c>
      <c r="F2413" s="43">
        <v>1.5364969149231911E-2</v>
      </c>
      <c r="V2413"/>
    </row>
    <row r="2414" spans="1:22" x14ac:dyDescent="0.2">
      <c r="A2414" s="14" t="s">
        <v>70</v>
      </c>
      <c r="B2414" s="14" t="s">
        <v>70</v>
      </c>
      <c r="C2414" s="14" t="s">
        <v>153</v>
      </c>
      <c r="D2414" s="14" t="s">
        <v>4</v>
      </c>
      <c r="E2414" s="14" t="s">
        <v>168</v>
      </c>
      <c r="F2414" s="43">
        <v>313.14292275905609</v>
      </c>
      <c r="V2414"/>
    </row>
    <row r="2415" spans="1:22" x14ac:dyDescent="0.2">
      <c r="A2415" s="14" t="s">
        <v>70</v>
      </c>
      <c r="B2415" s="14" t="s">
        <v>70</v>
      </c>
      <c r="C2415" s="14" t="s">
        <v>49</v>
      </c>
      <c r="D2415" s="14" t="s">
        <v>4</v>
      </c>
      <c r="E2415" s="14" t="s">
        <v>168</v>
      </c>
      <c r="F2415" s="43">
        <v>14.455418586730957</v>
      </c>
      <c r="V2415"/>
    </row>
    <row r="2416" spans="1:22" x14ac:dyDescent="0.2">
      <c r="A2416" s="14" t="s">
        <v>70</v>
      </c>
      <c r="B2416" s="14" t="s">
        <v>70</v>
      </c>
      <c r="C2416" s="14" t="s">
        <v>141</v>
      </c>
      <c r="D2416" s="14" t="s">
        <v>4</v>
      </c>
      <c r="E2416" s="14" t="s">
        <v>168</v>
      </c>
      <c r="F2416" s="43">
        <v>1.8873302266001701E-2</v>
      </c>
      <c r="V2416"/>
    </row>
    <row r="2417" spans="1:22" x14ac:dyDescent="0.2">
      <c r="A2417" s="14" t="s">
        <v>71</v>
      </c>
      <c r="B2417" s="14" t="s">
        <v>70</v>
      </c>
      <c r="C2417" s="14" t="s">
        <v>153</v>
      </c>
      <c r="D2417" s="14" t="s">
        <v>4</v>
      </c>
      <c r="E2417" s="14" t="s">
        <v>168</v>
      </c>
      <c r="F2417" s="43">
        <v>325.92259138822556</v>
      </c>
      <c r="V2417"/>
    </row>
    <row r="2418" spans="1:22" x14ac:dyDescent="0.2">
      <c r="A2418" s="14" t="s">
        <v>71</v>
      </c>
      <c r="B2418" s="14" t="s">
        <v>70</v>
      </c>
      <c r="C2418" s="14" t="s">
        <v>49</v>
      </c>
      <c r="D2418" s="14" t="s">
        <v>4</v>
      </c>
      <c r="E2418" s="14" t="s">
        <v>168</v>
      </c>
      <c r="F2418" s="43">
        <v>15.045358657836914</v>
      </c>
      <c r="V2418"/>
    </row>
    <row r="2419" spans="1:22" x14ac:dyDescent="0.2">
      <c r="A2419" s="14" t="s">
        <v>71</v>
      </c>
      <c r="B2419" s="14" t="s">
        <v>70</v>
      </c>
      <c r="C2419" s="14" t="s">
        <v>141</v>
      </c>
      <c r="D2419" s="14" t="s">
        <v>4</v>
      </c>
      <c r="E2419" s="14" t="s">
        <v>168</v>
      </c>
      <c r="F2419" s="43">
        <v>1.9643539562821388E-2</v>
      </c>
      <c r="V2419"/>
    </row>
    <row r="2420" spans="1:22" x14ac:dyDescent="0.2">
      <c r="A2420" s="14" t="s">
        <v>72</v>
      </c>
      <c r="B2420" s="14" t="s">
        <v>70</v>
      </c>
      <c r="C2420" s="14" t="s">
        <v>153</v>
      </c>
      <c r="D2420" s="14" t="s">
        <v>4</v>
      </c>
      <c r="E2420" s="14" t="s">
        <v>168</v>
      </c>
      <c r="F2420" s="43">
        <v>453.02224230766296</v>
      </c>
      <c r="V2420"/>
    </row>
    <row r="2421" spans="1:22" x14ac:dyDescent="0.2">
      <c r="A2421" s="14" t="s">
        <v>72</v>
      </c>
      <c r="B2421" s="14" t="s">
        <v>70</v>
      </c>
      <c r="C2421" s="14" t="s">
        <v>49</v>
      </c>
      <c r="D2421" s="14" t="s">
        <v>4</v>
      </c>
      <c r="E2421" s="14" t="s">
        <v>168</v>
      </c>
      <c r="F2421" s="43">
        <v>20.912578582763672</v>
      </c>
      <c r="V2421"/>
    </row>
    <row r="2422" spans="1:22" x14ac:dyDescent="0.2">
      <c r="A2422" s="14" t="s">
        <v>72</v>
      </c>
      <c r="B2422" s="14" t="s">
        <v>70</v>
      </c>
      <c r="C2422" s="14" t="s">
        <v>141</v>
      </c>
      <c r="D2422" s="14" t="s">
        <v>4</v>
      </c>
      <c r="E2422" s="14" t="s">
        <v>168</v>
      </c>
      <c r="F2422" s="43">
        <v>2.730390802025795E-2</v>
      </c>
      <c r="V2422"/>
    </row>
    <row r="2423" spans="1:22" x14ac:dyDescent="0.2">
      <c r="A2423" s="14" t="s">
        <v>70</v>
      </c>
      <c r="B2423" s="14" t="s">
        <v>152</v>
      </c>
      <c r="C2423" s="14" t="s">
        <v>153</v>
      </c>
      <c r="D2423" s="14" t="s">
        <v>4</v>
      </c>
      <c r="E2423" s="14" t="s">
        <v>168</v>
      </c>
      <c r="F2423" s="43">
        <v>62.466861248016357</v>
      </c>
      <c r="V2423"/>
    </row>
    <row r="2424" spans="1:22" x14ac:dyDescent="0.2">
      <c r="A2424" s="14" t="s">
        <v>70</v>
      </c>
      <c r="B2424" s="14" t="s">
        <v>152</v>
      </c>
      <c r="C2424" s="14" t="s">
        <v>49</v>
      </c>
      <c r="D2424" s="14" t="s">
        <v>4</v>
      </c>
      <c r="E2424" s="14" t="s">
        <v>168</v>
      </c>
      <c r="F2424" s="43">
        <v>2.8836181163787842</v>
      </c>
      <c r="V2424"/>
    </row>
    <row r="2425" spans="1:22" x14ac:dyDescent="0.2">
      <c r="A2425" s="14" t="s">
        <v>70</v>
      </c>
      <c r="B2425" s="14" t="s">
        <v>152</v>
      </c>
      <c r="C2425" s="14" t="s">
        <v>141</v>
      </c>
      <c r="D2425" s="14" t="s">
        <v>4</v>
      </c>
      <c r="E2425" s="14" t="s">
        <v>168</v>
      </c>
      <c r="F2425" s="43">
        <v>3.7649131845682859E-3</v>
      </c>
      <c r="V2425"/>
    </row>
    <row r="2426" spans="1:22" x14ac:dyDescent="0.2">
      <c r="A2426" s="14" t="s">
        <v>71</v>
      </c>
      <c r="B2426" s="14" t="s">
        <v>152</v>
      </c>
      <c r="C2426" s="14" t="s">
        <v>153</v>
      </c>
      <c r="D2426" s="14" t="s">
        <v>4</v>
      </c>
      <c r="E2426" s="14" t="s">
        <v>168</v>
      </c>
      <c r="F2426" s="43">
        <v>80.77623462677002</v>
      </c>
      <c r="V2426"/>
    </row>
    <row r="2427" spans="1:22" x14ac:dyDescent="0.2">
      <c r="A2427" s="14" t="s">
        <v>71</v>
      </c>
      <c r="B2427" s="14" t="s">
        <v>152</v>
      </c>
      <c r="C2427" s="14" t="s">
        <v>49</v>
      </c>
      <c r="D2427" s="14" t="s">
        <v>4</v>
      </c>
      <c r="E2427" s="14" t="s">
        <v>168</v>
      </c>
      <c r="F2427" s="43">
        <v>3.7288222312927246</v>
      </c>
      <c r="V2427"/>
    </row>
    <row r="2428" spans="1:22" x14ac:dyDescent="0.2">
      <c r="A2428" s="14" t="s">
        <v>71</v>
      </c>
      <c r="B2428" s="14" t="s">
        <v>152</v>
      </c>
      <c r="C2428" s="14" t="s">
        <v>141</v>
      </c>
      <c r="D2428" s="14" t="s">
        <v>4</v>
      </c>
      <c r="E2428" s="14" t="s">
        <v>168</v>
      </c>
      <c r="F2428" s="43">
        <v>4.8684296198189259E-3</v>
      </c>
      <c r="V2428"/>
    </row>
    <row r="2429" spans="1:22" x14ac:dyDescent="0.2">
      <c r="A2429" s="14" t="s">
        <v>72</v>
      </c>
      <c r="B2429" s="14" t="s">
        <v>152</v>
      </c>
      <c r="C2429" s="14" t="s">
        <v>153</v>
      </c>
      <c r="D2429" s="14" t="s">
        <v>4</v>
      </c>
      <c r="E2429" s="14" t="s">
        <v>168</v>
      </c>
      <c r="F2429" s="43">
        <v>207.8758716583252</v>
      </c>
      <c r="V2429"/>
    </row>
    <row r="2430" spans="1:22" x14ac:dyDescent="0.2">
      <c r="A2430" s="14" t="s">
        <v>72</v>
      </c>
      <c r="B2430" s="14" t="s">
        <v>152</v>
      </c>
      <c r="C2430" s="14" t="s">
        <v>49</v>
      </c>
      <c r="D2430" s="14" t="s">
        <v>4</v>
      </c>
      <c r="E2430" s="14" t="s">
        <v>168</v>
      </c>
      <c r="F2430" s="43">
        <v>9.5960426330566406</v>
      </c>
      <c r="V2430"/>
    </row>
    <row r="2431" spans="1:22" x14ac:dyDescent="0.2">
      <c r="A2431" s="14" t="s">
        <v>72</v>
      </c>
      <c r="B2431" s="14" t="s">
        <v>152</v>
      </c>
      <c r="C2431" s="14" t="s">
        <v>141</v>
      </c>
      <c r="D2431" s="14" t="s">
        <v>4</v>
      </c>
      <c r="E2431" s="14" t="s">
        <v>168</v>
      </c>
      <c r="F2431" s="43">
        <v>1.2528796680271626E-2</v>
      </c>
      <c r="V2431"/>
    </row>
    <row r="2432" spans="1:22" x14ac:dyDescent="0.2">
      <c r="A2432" s="14" t="s">
        <v>70</v>
      </c>
      <c r="B2432" s="14" t="s">
        <v>70</v>
      </c>
      <c r="C2432" s="14" t="s">
        <v>153</v>
      </c>
      <c r="D2432" s="14" t="s">
        <v>5</v>
      </c>
      <c r="E2432" s="14" t="s">
        <v>85</v>
      </c>
      <c r="F2432" s="43">
        <v>232.23700019344687</v>
      </c>
      <c r="V2432"/>
    </row>
    <row r="2433" spans="1:22" x14ac:dyDescent="0.2">
      <c r="A2433" s="14" t="s">
        <v>70</v>
      </c>
      <c r="B2433" s="14" t="s">
        <v>70</v>
      </c>
      <c r="C2433" s="14" t="s">
        <v>49</v>
      </c>
      <c r="D2433" s="14" t="s">
        <v>5</v>
      </c>
      <c r="E2433" s="14" t="s">
        <v>85</v>
      </c>
      <c r="F2433" s="43">
        <v>10.720609664916992</v>
      </c>
      <c r="V2433"/>
    </row>
    <row r="2434" spans="1:22" x14ac:dyDescent="0.2">
      <c r="A2434" s="14" t="s">
        <v>70</v>
      </c>
      <c r="B2434" s="14" t="s">
        <v>70</v>
      </c>
      <c r="C2434" s="14" t="s">
        <v>141</v>
      </c>
      <c r="D2434" s="14" t="s">
        <v>5</v>
      </c>
      <c r="E2434" s="14" t="s">
        <v>85</v>
      </c>
      <c r="F2434" s="43">
        <v>6.2246415764093399E-2</v>
      </c>
      <c r="V2434"/>
    </row>
    <row r="2435" spans="1:22" x14ac:dyDescent="0.2">
      <c r="A2435" s="14" t="s">
        <v>71</v>
      </c>
      <c r="B2435" s="14" t="s">
        <v>70</v>
      </c>
      <c r="C2435" s="14" t="s">
        <v>153</v>
      </c>
      <c r="D2435" s="14" t="s">
        <v>5</v>
      </c>
      <c r="E2435" s="14" t="s">
        <v>85</v>
      </c>
      <c r="F2435" s="43">
        <v>232.23700243607163</v>
      </c>
      <c r="V2435"/>
    </row>
    <row r="2436" spans="1:22" x14ac:dyDescent="0.2">
      <c r="A2436" s="14" t="s">
        <v>71</v>
      </c>
      <c r="B2436" s="14" t="s">
        <v>70</v>
      </c>
      <c r="C2436" s="14" t="s">
        <v>49</v>
      </c>
      <c r="D2436" s="14" t="s">
        <v>5</v>
      </c>
      <c r="E2436" s="14" t="s">
        <v>85</v>
      </c>
      <c r="F2436" s="43">
        <v>10.720609664916992</v>
      </c>
      <c r="V2436"/>
    </row>
    <row r="2437" spans="1:22" x14ac:dyDescent="0.2">
      <c r="A2437" s="14" t="s">
        <v>71</v>
      </c>
      <c r="B2437" s="14" t="s">
        <v>70</v>
      </c>
      <c r="C2437" s="14" t="s">
        <v>141</v>
      </c>
      <c r="D2437" s="14" t="s">
        <v>5</v>
      </c>
      <c r="E2437" s="14" t="s">
        <v>85</v>
      </c>
      <c r="F2437" s="43">
        <v>6.2246415764093399E-2</v>
      </c>
      <c r="V2437"/>
    </row>
    <row r="2438" spans="1:22" x14ac:dyDescent="0.2">
      <c r="A2438" s="14" t="s">
        <v>72</v>
      </c>
      <c r="B2438" s="14" t="s">
        <v>70</v>
      </c>
      <c r="C2438" s="14" t="s">
        <v>153</v>
      </c>
      <c r="D2438" s="14" t="s">
        <v>5</v>
      </c>
      <c r="E2438" s="14" t="s">
        <v>85</v>
      </c>
      <c r="F2438" s="43">
        <v>293.43539968878031</v>
      </c>
      <c r="V2438"/>
    </row>
    <row r="2439" spans="1:22" x14ac:dyDescent="0.2">
      <c r="A2439" s="14" t="s">
        <v>72</v>
      </c>
      <c r="B2439" s="14" t="s">
        <v>70</v>
      </c>
      <c r="C2439" s="14" t="s">
        <v>49</v>
      </c>
      <c r="D2439" s="14" t="s">
        <v>5</v>
      </c>
      <c r="E2439" s="14" t="s">
        <v>85</v>
      </c>
      <c r="F2439" s="43">
        <v>13.545672416687012</v>
      </c>
      <c r="V2439"/>
    </row>
    <row r="2440" spans="1:22" x14ac:dyDescent="0.2">
      <c r="A2440" s="14" t="s">
        <v>72</v>
      </c>
      <c r="B2440" s="14" t="s">
        <v>70</v>
      </c>
      <c r="C2440" s="14" t="s">
        <v>141</v>
      </c>
      <c r="D2440" s="14" t="s">
        <v>5</v>
      </c>
      <c r="E2440" s="14" t="s">
        <v>85</v>
      </c>
      <c r="F2440" s="43">
        <v>7.8649409115314484E-2</v>
      </c>
      <c r="V2440"/>
    </row>
    <row r="2441" spans="1:22" x14ac:dyDescent="0.2">
      <c r="A2441" s="14" t="s">
        <v>70</v>
      </c>
      <c r="B2441" s="14" t="s">
        <v>152</v>
      </c>
      <c r="C2441" s="14" t="s">
        <v>153</v>
      </c>
      <c r="D2441" s="14" t="s">
        <v>5</v>
      </c>
      <c r="E2441" s="14" t="s">
        <v>85</v>
      </c>
      <c r="F2441" s="43">
        <v>232.23700019344687</v>
      </c>
      <c r="V2441"/>
    </row>
    <row r="2442" spans="1:22" x14ac:dyDescent="0.2">
      <c r="A2442" s="14" t="s">
        <v>70</v>
      </c>
      <c r="B2442" s="14" t="s">
        <v>152</v>
      </c>
      <c r="C2442" s="14" t="s">
        <v>49</v>
      </c>
      <c r="D2442" s="14" t="s">
        <v>5</v>
      </c>
      <c r="E2442" s="14" t="s">
        <v>85</v>
      </c>
      <c r="F2442" s="43">
        <v>10.720609664916992</v>
      </c>
      <c r="V2442"/>
    </row>
    <row r="2443" spans="1:22" x14ac:dyDescent="0.2">
      <c r="A2443" s="14" t="s">
        <v>70</v>
      </c>
      <c r="B2443" s="14" t="s">
        <v>152</v>
      </c>
      <c r="C2443" s="14" t="s">
        <v>141</v>
      </c>
      <c r="D2443" s="14" t="s">
        <v>5</v>
      </c>
      <c r="E2443" s="14" t="s">
        <v>85</v>
      </c>
      <c r="F2443" s="43">
        <v>6.2246415764093399E-2</v>
      </c>
      <c r="V2443"/>
    </row>
    <row r="2444" spans="1:22" x14ac:dyDescent="0.2">
      <c r="A2444" s="14" t="s">
        <v>71</v>
      </c>
      <c r="B2444" s="14" t="s">
        <v>152</v>
      </c>
      <c r="C2444" s="14" t="s">
        <v>153</v>
      </c>
      <c r="D2444" s="14" t="s">
        <v>5</v>
      </c>
      <c r="E2444" s="14" t="s">
        <v>85</v>
      </c>
      <c r="F2444" s="43">
        <v>232.23700243607163</v>
      </c>
      <c r="V2444"/>
    </row>
    <row r="2445" spans="1:22" x14ac:dyDescent="0.2">
      <c r="A2445" s="14" t="s">
        <v>71</v>
      </c>
      <c r="B2445" s="14" t="s">
        <v>152</v>
      </c>
      <c r="C2445" s="14" t="s">
        <v>49</v>
      </c>
      <c r="D2445" s="14" t="s">
        <v>5</v>
      </c>
      <c r="E2445" s="14" t="s">
        <v>85</v>
      </c>
      <c r="F2445" s="43">
        <v>10.720609664916992</v>
      </c>
      <c r="V2445"/>
    </row>
    <row r="2446" spans="1:22" x14ac:dyDescent="0.2">
      <c r="A2446" s="14" t="s">
        <v>71</v>
      </c>
      <c r="B2446" s="14" t="s">
        <v>152</v>
      </c>
      <c r="C2446" s="14" t="s">
        <v>141</v>
      </c>
      <c r="D2446" s="14" t="s">
        <v>5</v>
      </c>
      <c r="E2446" s="14" t="s">
        <v>85</v>
      </c>
      <c r="F2446" s="43">
        <v>6.2246415764093399E-2</v>
      </c>
      <c r="V2446"/>
    </row>
    <row r="2447" spans="1:22" x14ac:dyDescent="0.2">
      <c r="A2447" s="14" t="s">
        <v>72</v>
      </c>
      <c r="B2447" s="14" t="s">
        <v>152</v>
      </c>
      <c r="C2447" s="14" t="s">
        <v>153</v>
      </c>
      <c r="D2447" s="14" t="s">
        <v>5</v>
      </c>
      <c r="E2447" s="14" t="s">
        <v>85</v>
      </c>
      <c r="F2447" s="43">
        <v>293.43539968878031</v>
      </c>
      <c r="V2447"/>
    </row>
    <row r="2448" spans="1:22" x14ac:dyDescent="0.2">
      <c r="A2448" s="14" t="s">
        <v>72</v>
      </c>
      <c r="B2448" s="14" t="s">
        <v>152</v>
      </c>
      <c r="C2448" s="14" t="s">
        <v>49</v>
      </c>
      <c r="D2448" s="14" t="s">
        <v>5</v>
      </c>
      <c r="E2448" s="14" t="s">
        <v>85</v>
      </c>
      <c r="F2448" s="43">
        <v>13.545672416687012</v>
      </c>
      <c r="V2448"/>
    </row>
    <row r="2449" spans="1:22" x14ac:dyDescent="0.2">
      <c r="A2449" s="14" t="s">
        <v>72</v>
      </c>
      <c r="B2449" s="14" t="s">
        <v>152</v>
      </c>
      <c r="C2449" s="14" t="s">
        <v>141</v>
      </c>
      <c r="D2449" s="14" t="s">
        <v>5</v>
      </c>
      <c r="E2449" s="14" t="s">
        <v>85</v>
      </c>
      <c r="F2449" s="43">
        <v>7.8649409115314484E-2</v>
      </c>
      <c r="V2449"/>
    </row>
    <row r="2450" spans="1:22" x14ac:dyDescent="0.2">
      <c r="A2450" s="14" t="s">
        <v>70</v>
      </c>
      <c r="B2450" s="14" t="s">
        <v>70</v>
      </c>
      <c r="C2450" s="14" t="s">
        <v>153</v>
      </c>
      <c r="D2450" s="14" t="s">
        <v>5</v>
      </c>
      <c r="E2450" s="14" t="s">
        <v>156</v>
      </c>
      <c r="F2450" s="43">
        <v>632.75199443101883</v>
      </c>
      <c r="V2450"/>
    </row>
    <row r="2451" spans="1:22" x14ac:dyDescent="0.2">
      <c r="A2451" s="14" t="s">
        <v>70</v>
      </c>
      <c r="B2451" s="14" t="s">
        <v>70</v>
      </c>
      <c r="C2451" s="14" t="s">
        <v>49</v>
      </c>
      <c r="D2451" s="14" t="s">
        <v>5</v>
      </c>
      <c r="E2451" s="14" t="s">
        <v>156</v>
      </c>
      <c r="F2451" s="43">
        <v>29.209329605102539</v>
      </c>
      <c r="V2451"/>
    </row>
    <row r="2452" spans="1:22" x14ac:dyDescent="0.2">
      <c r="A2452" s="14" t="s">
        <v>70</v>
      </c>
      <c r="B2452" s="14" t="s">
        <v>70</v>
      </c>
      <c r="C2452" s="14" t="s">
        <v>141</v>
      </c>
      <c r="D2452" s="14" t="s">
        <v>5</v>
      </c>
      <c r="E2452" s="14" t="s">
        <v>156</v>
      </c>
      <c r="F2452" s="43">
        <v>0.16959632933139801</v>
      </c>
      <c r="V2452"/>
    </row>
    <row r="2453" spans="1:22" x14ac:dyDescent="0.2">
      <c r="A2453" s="14" t="s">
        <v>71</v>
      </c>
      <c r="B2453" s="14" t="s">
        <v>70</v>
      </c>
      <c r="C2453" s="14" t="s">
        <v>153</v>
      </c>
      <c r="D2453" s="14" t="s">
        <v>5</v>
      </c>
      <c r="E2453" s="14" t="s">
        <v>156</v>
      </c>
      <c r="F2453" s="43">
        <v>632.75200806558132</v>
      </c>
      <c r="V2453"/>
    </row>
    <row r="2454" spans="1:22" x14ac:dyDescent="0.2">
      <c r="A2454" s="14" t="s">
        <v>71</v>
      </c>
      <c r="B2454" s="14" t="s">
        <v>70</v>
      </c>
      <c r="C2454" s="14" t="s">
        <v>49</v>
      </c>
      <c r="D2454" s="14" t="s">
        <v>5</v>
      </c>
      <c r="E2454" s="14" t="s">
        <v>156</v>
      </c>
      <c r="F2454" s="43">
        <v>29.209329605102539</v>
      </c>
      <c r="V2454"/>
    </row>
    <row r="2455" spans="1:22" x14ac:dyDescent="0.2">
      <c r="A2455" s="14" t="s">
        <v>71</v>
      </c>
      <c r="B2455" s="14" t="s">
        <v>70</v>
      </c>
      <c r="C2455" s="14" t="s">
        <v>141</v>
      </c>
      <c r="D2455" s="14" t="s">
        <v>5</v>
      </c>
      <c r="E2455" s="14" t="s">
        <v>156</v>
      </c>
      <c r="F2455" s="43">
        <v>0.1695963442325592</v>
      </c>
      <c r="V2455"/>
    </row>
    <row r="2456" spans="1:22" x14ac:dyDescent="0.2">
      <c r="A2456" s="14" t="s">
        <v>72</v>
      </c>
      <c r="B2456" s="14" t="s">
        <v>70</v>
      </c>
      <c r="C2456" s="14" t="s">
        <v>153</v>
      </c>
      <c r="D2456" s="14" t="s">
        <v>5</v>
      </c>
      <c r="E2456" s="14" t="s">
        <v>156</v>
      </c>
      <c r="F2456" s="43">
        <v>841.86496850848198</v>
      </c>
      <c r="V2456"/>
    </row>
    <row r="2457" spans="1:22" x14ac:dyDescent="0.2">
      <c r="A2457" s="14" t="s">
        <v>72</v>
      </c>
      <c r="B2457" s="14" t="s">
        <v>70</v>
      </c>
      <c r="C2457" s="14" t="s">
        <v>49</v>
      </c>
      <c r="D2457" s="14" t="s">
        <v>5</v>
      </c>
      <c r="E2457" s="14" t="s">
        <v>156</v>
      </c>
      <c r="F2457" s="43">
        <v>38.862480163574219</v>
      </c>
      <c r="V2457"/>
    </row>
    <row r="2458" spans="1:22" x14ac:dyDescent="0.2">
      <c r="A2458" s="14" t="s">
        <v>72</v>
      </c>
      <c r="B2458" s="14" t="s">
        <v>70</v>
      </c>
      <c r="C2458" s="14" t="s">
        <v>141</v>
      </c>
      <c r="D2458" s="14" t="s">
        <v>5</v>
      </c>
      <c r="E2458" s="14" t="s">
        <v>156</v>
      </c>
      <c r="F2458" s="43">
        <v>0.22564482688903809</v>
      </c>
      <c r="V2458"/>
    </row>
    <row r="2459" spans="1:22" x14ac:dyDescent="0.2">
      <c r="A2459" s="14" t="s">
        <v>70</v>
      </c>
      <c r="B2459" s="14" t="s">
        <v>152</v>
      </c>
      <c r="C2459" s="14" t="s">
        <v>153</v>
      </c>
      <c r="D2459" s="14" t="s">
        <v>5</v>
      </c>
      <c r="E2459" s="14" t="s">
        <v>156</v>
      </c>
      <c r="F2459" s="43">
        <v>632.75199443101883</v>
      </c>
      <c r="V2459"/>
    </row>
    <row r="2460" spans="1:22" x14ac:dyDescent="0.2">
      <c r="A2460" s="14" t="s">
        <v>70</v>
      </c>
      <c r="B2460" s="14" t="s">
        <v>152</v>
      </c>
      <c r="C2460" s="14" t="s">
        <v>49</v>
      </c>
      <c r="D2460" s="14" t="s">
        <v>5</v>
      </c>
      <c r="E2460" s="14" t="s">
        <v>156</v>
      </c>
      <c r="F2460" s="43">
        <v>29.209329605102539</v>
      </c>
      <c r="V2460"/>
    </row>
    <row r="2461" spans="1:22" x14ac:dyDescent="0.2">
      <c r="A2461" s="14" t="s">
        <v>70</v>
      </c>
      <c r="B2461" s="14" t="s">
        <v>152</v>
      </c>
      <c r="C2461" s="14" t="s">
        <v>141</v>
      </c>
      <c r="D2461" s="14" t="s">
        <v>5</v>
      </c>
      <c r="E2461" s="14" t="s">
        <v>156</v>
      </c>
      <c r="F2461" s="43">
        <v>0.16959632933139801</v>
      </c>
      <c r="V2461"/>
    </row>
    <row r="2462" spans="1:22" x14ac:dyDescent="0.2">
      <c r="A2462" s="14" t="s">
        <v>71</v>
      </c>
      <c r="B2462" s="14" t="s">
        <v>152</v>
      </c>
      <c r="C2462" s="14" t="s">
        <v>153</v>
      </c>
      <c r="D2462" s="14" t="s">
        <v>5</v>
      </c>
      <c r="E2462" s="14" t="s">
        <v>156</v>
      </c>
      <c r="F2462" s="43">
        <v>632.75200806558132</v>
      </c>
      <c r="V2462"/>
    </row>
    <row r="2463" spans="1:22" x14ac:dyDescent="0.2">
      <c r="A2463" s="14" t="s">
        <v>71</v>
      </c>
      <c r="B2463" s="14" t="s">
        <v>152</v>
      </c>
      <c r="C2463" s="14" t="s">
        <v>49</v>
      </c>
      <c r="D2463" s="14" t="s">
        <v>5</v>
      </c>
      <c r="E2463" s="14" t="s">
        <v>156</v>
      </c>
      <c r="F2463" s="43">
        <v>29.209329605102539</v>
      </c>
      <c r="V2463"/>
    </row>
    <row r="2464" spans="1:22" x14ac:dyDescent="0.2">
      <c r="A2464" s="14" t="s">
        <v>71</v>
      </c>
      <c r="B2464" s="14" t="s">
        <v>152</v>
      </c>
      <c r="C2464" s="14" t="s">
        <v>141</v>
      </c>
      <c r="D2464" s="14" t="s">
        <v>5</v>
      </c>
      <c r="E2464" s="14" t="s">
        <v>156</v>
      </c>
      <c r="F2464" s="43">
        <v>0.1695963442325592</v>
      </c>
      <c r="V2464"/>
    </row>
    <row r="2465" spans="1:22" x14ac:dyDescent="0.2">
      <c r="A2465" s="14" t="s">
        <v>72</v>
      </c>
      <c r="B2465" s="14" t="s">
        <v>152</v>
      </c>
      <c r="C2465" s="14" t="s">
        <v>153</v>
      </c>
      <c r="D2465" s="14" t="s">
        <v>5</v>
      </c>
      <c r="E2465" s="14" t="s">
        <v>156</v>
      </c>
      <c r="F2465" s="43">
        <v>841.86496850848198</v>
      </c>
      <c r="V2465"/>
    </row>
    <row r="2466" spans="1:22" x14ac:dyDescent="0.2">
      <c r="A2466" s="14" t="s">
        <v>72</v>
      </c>
      <c r="B2466" s="14" t="s">
        <v>152</v>
      </c>
      <c r="C2466" s="14" t="s">
        <v>49</v>
      </c>
      <c r="D2466" s="14" t="s">
        <v>5</v>
      </c>
      <c r="E2466" s="14" t="s">
        <v>156</v>
      </c>
      <c r="F2466" s="43">
        <v>38.862480163574219</v>
      </c>
      <c r="V2466"/>
    </row>
    <row r="2467" spans="1:22" x14ac:dyDescent="0.2">
      <c r="A2467" s="14" t="s">
        <v>72</v>
      </c>
      <c r="B2467" s="14" t="s">
        <v>152</v>
      </c>
      <c r="C2467" s="14" t="s">
        <v>141</v>
      </c>
      <c r="D2467" s="14" t="s">
        <v>5</v>
      </c>
      <c r="E2467" s="14" t="s">
        <v>156</v>
      </c>
      <c r="F2467" s="43">
        <v>0.22564482688903809</v>
      </c>
      <c r="V2467"/>
    </row>
    <row r="2468" spans="1:22" x14ac:dyDescent="0.2">
      <c r="A2468" s="14" t="s">
        <v>70</v>
      </c>
      <c r="B2468" s="14" t="s">
        <v>70</v>
      </c>
      <c r="C2468" s="14" t="s">
        <v>153</v>
      </c>
      <c r="D2468" s="14" t="s">
        <v>5</v>
      </c>
      <c r="E2468" s="14" t="s">
        <v>80</v>
      </c>
      <c r="F2468" s="43">
        <v>864.98899871110916</v>
      </c>
      <c r="V2468"/>
    </row>
    <row r="2469" spans="1:22" x14ac:dyDescent="0.2">
      <c r="A2469" s="14" t="s">
        <v>70</v>
      </c>
      <c r="B2469" s="14" t="s">
        <v>70</v>
      </c>
      <c r="C2469" s="14" t="s">
        <v>49</v>
      </c>
      <c r="D2469" s="14" t="s">
        <v>5</v>
      </c>
      <c r="E2469" s="14" t="s">
        <v>80</v>
      </c>
      <c r="F2469" s="43">
        <v>39.929939270019531</v>
      </c>
      <c r="V2469"/>
    </row>
    <row r="2470" spans="1:22" x14ac:dyDescent="0.2">
      <c r="A2470" s="14" t="s">
        <v>70</v>
      </c>
      <c r="B2470" s="14" t="s">
        <v>70</v>
      </c>
      <c r="C2470" s="14" t="s">
        <v>141</v>
      </c>
      <c r="D2470" s="14" t="s">
        <v>5</v>
      </c>
      <c r="E2470" s="14" t="s">
        <v>80</v>
      </c>
      <c r="F2470" s="43">
        <v>0.2318427562713623</v>
      </c>
      <c r="V2470"/>
    </row>
    <row r="2471" spans="1:22" x14ac:dyDescent="0.2">
      <c r="A2471" s="14" t="s">
        <v>71</v>
      </c>
      <c r="B2471" s="14" t="s">
        <v>70</v>
      </c>
      <c r="C2471" s="14" t="s">
        <v>153</v>
      </c>
      <c r="D2471" s="14" t="s">
        <v>5</v>
      </c>
      <c r="E2471" s="14" t="s">
        <v>80</v>
      </c>
      <c r="F2471" s="43">
        <v>864.98900824785233</v>
      </c>
      <c r="V2471"/>
    </row>
    <row r="2472" spans="1:22" x14ac:dyDescent="0.2">
      <c r="A2472" s="14" t="s">
        <v>71</v>
      </c>
      <c r="B2472" s="14" t="s">
        <v>70</v>
      </c>
      <c r="C2472" s="14" t="s">
        <v>49</v>
      </c>
      <c r="D2472" s="14" t="s">
        <v>5</v>
      </c>
      <c r="E2472" s="14" t="s">
        <v>80</v>
      </c>
      <c r="F2472" s="43">
        <v>39.929939270019531</v>
      </c>
      <c r="V2472"/>
    </row>
    <row r="2473" spans="1:22" x14ac:dyDescent="0.2">
      <c r="A2473" s="14" t="s">
        <v>71</v>
      </c>
      <c r="B2473" s="14" t="s">
        <v>70</v>
      </c>
      <c r="C2473" s="14" t="s">
        <v>141</v>
      </c>
      <c r="D2473" s="14" t="s">
        <v>5</v>
      </c>
      <c r="E2473" s="14" t="s">
        <v>80</v>
      </c>
      <c r="F2473" s="43">
        <v>0.2318427562713623</v>
      </c>
      <c r="V2473"/>
    </row>
    <row r="2474" spans="1:22" x14ac:dyDescent="0.2">
      <c r="A2474" s="14" t="s">
        <v>72</v>
      </c>
      <c r="B2474" s="14" t="s">
        <v>70</v>
      </c>
      <c r="C2474" s="14" t="s">
        <v>153</v>
      </c>
      <c r="D2474" s="14" t="s">
        <v>5</v>
      </c>
      <c r="E2474" s="14" t="s">
        <v>80</v>
      </c>
      <c r="F2474" s="43">
        <v>1135.3003726601601</v>
      </c>
      <c r="V2474"/>
    </row>
    <row r="2475" spans="1:22" x14ac:dyDescent="0.2">
      <c r="A2475" s="14" t="s">
        <v>72</v>
      </c>
      <c r="B2475" s="14" t="s">
        <v>70</v>
      </c>
      <c r="C2475" s="14" t="s">
        <v>49</v>
      </c>
      <c r="D2475" s="14" t="s">
        <v>5</v>
      </c>
      <c r="E2475" s="14" t="s">
        <v>80</v>
      </c>
      <c r="F2475" s="43">
        <v>52.408153533935547</v>
      </c>
      <c r="V2475"/>
    </row>
    <row r="2476" spans="1:22" x14ac:dyDescent="0.2">
      <c r="A2476" s="14" t="s">
        <v>72</v>
      </c>
      <c r="B2476" s="14" t="s">
        <v>70</v>
      </c>
      <c r="C2476" s="14" t="s">
        <v>141</v>
      </c>
      <c r="D2476" s="14" t="s">
        <v>5</v>
      </c>
      <c r="E2476" s="14" t="s">
        <v>80</v>
      </c>
      <c r="F2476" s="43">
        <v>0.30429422855377197</v>
      </c>
      <c r="V2476"/>
    </row>
    <row r="2477" spans="1:22" x14ac:dyDescent="0.2">
      <c r="A2477" s="14" t="s">
        <v>70</v>
      </c>
      <c r="B2477" s="14" t="s">
        <v>152</v>
      </c>
      <c r="C2477" s="14" t="s">
        <v>153</v>
      </c>
      <c r="D2477" s="14" t="s">
        <v>5</v>
      </c>
      <c r="E2477" s="14" t="s">
        <v>80</v>
      </c>
      <c r="F2477" s="43">
        <v>864.98899871110916</v>
      </c>
      <c r="V2477"/>
    </row>
    <row r="2478" spans="1:22" x14ac:dyDescent="0.2">
      <c r="A2478" s="14" t="s">
        <v>70</v>
      </c>
      <c r="B2478" s="14" t="s">
        <v>152</v>
      </c>
      <c r="C2478" s="14" t="s">
        <v>49</v>
      </c>
      <c r="D2478" s="14" t="s">
        <v>5</v>
      </c>
      <c r="E2478" s="14" t="s">
        <v>80</v>
      </c>
      <c r="F2478" s="43">
        <v>39.929939270019531</v>
      </c>
      <c r="V2478"/>
    </row>
    <row r="2479" spans="1:22" x14ac:dyDescent="0.2">
      <c r="A2479" s="14" t="s">
        <v>70</v>
      </c>
      <c r="B2479" s="14" t="s">
        <v>152</v>
      </c>
      <c r="C2479" s="14" t="s">
        <v>141</v>
      </c>
      <c r="D2479" s="14" t="s">
        <v>5</v>
      </c>
      <c r="E2479" s="14" t="s">
        <v>80</v>
      </c>
      <c r="F2479" s="43">
        <v>0.2318427562713623</v>
      </c>
      <c r="V2479"/>
    </row>
    <row r="2480" spans="1:22" x14ac:dyDescent="0.2">
      <c r="A2480" s="14" t="s">
        <v>71</v>
      </c>
      <c r="B2480" s="14" t="s">
        <v>152</v>
      </c>
      <c r="C2480" s="14" t="s">
        <v>153</v>
      </c>
      <c r="D2480" s="14" t="s">
        <v>5</v>
      </c>
      <c r="E2480" s="14" t="s">
        <v>80</v>
      </c>
      <c r="F2480" s="43">
        <v>864.98900824785233</v>
      </c>
      <c r="V2480"/>
    </row>
    <row r="2481" spans="1:22" x14ac:dyDescent="0.2">
      <c r="A2481" s="14" t="s">
        <v>71</v>
      </c>
      <c r="B2481" s="14" t="s">
        <v>152</v>
      </c>
      <c r="C2481" s="14" t="s">
        <v>49</v>
      </c>
      <c r="D2481" s="14" t="s">
        <v>5</v>
      </c>
      <c r="E2481" s="14" t="s">
        <v>80</v>
      </c>
      <c r="F2481" s="43">
        <v>39.929939270019531</v>
      </c>
      <c r="V2481"/>
    </row>
    <row r="2482" spans="1:22" x14ac:dyDescent="0.2">
      <c r="A2482" s="14" t="s">
        <v>71</v>
      </c>
      <c r="B2482" s="14" t="s">
        <v>152</v>
      </c>
      <c r="C2482" s="14" t="s">
        <v>141</v>
      </c>
      <c r="D2482" s="14" t="s">
        <v>5</v>
      </c>
      <c r="E2482" s="14" t="s">
        <v>80</v>
      </c>
      <c r="F2482" s="43">
        <v>0.2318427562713623</v>
      </c>
      <c r="V2482"/>
    </row>
    <row r="2483" spans="1:22" x14ac:dyDescent="0.2">
      <c r="A2483" s="14" t="s">
        <v>72</v>
      </c>
      <c r="B2483" s="14" t="s">
        <v>152</v>
      </c>
      <c r="C2483" s="14" t="s">
        <v>153</v>
      </c>
      <c r="D2483" s="14" t="s">
        <v>5</v>
      </c>
      <c r="E2483" s="14" t="s">
        <v>80</v>
      </c>
      <c r="F2483" s="43">
        <v>1135.3003726601601</v>
      </c>
      <c r="V2483"/>
    </row>
    <row r="2484" spans="1:22" x14ac:dyDescent="0.2">
      <c r="A2484" s="14" t="s">
        <v>72</v>
      </c>
      <c r="B2484" s="14" t="s">
        <v>152</v>
      </c>
      <c r="C2484" s="14" t="s">
        <v>49</v>
      </c>
      <c r="D2484" s="14" t="s">
        <v>5</v>
      </c>
      <c r="E2484" s="14" t="s">
        <v>80</v>
      </c>
      <c r="F2484" s="43">
        <v>52.408153533935547</v>
      </c>
      <c r="V2484"/>
    </row>
    <row r="2485" spans="1:22" x14ac:dyDescent="0.2">
      <c r="A2485" s="14" t="s">
        <v>72</v>
      </c>
      <c r="B2485" s="14" t="s">
        <v>152</v>
      </c>
      <c r="C2485" s="14" t="s">
        <v>141</v>
      </c>
      <c r="D2485" s="14" t="s">
        <v>5</v>
      </c>
      <c r="E2485" s="14" t="s">
        <v>80</v>
      </c>
      <c r="F2485" s="43">
        <v>0.30429422855377197</v>
      </c>
      <c r="V2485"/>
    </row>
    <row r="2486" spans="1:22" x14ac:dyDescent="0.2">
      <c r="A2486" s="14" t="s">
        <v>70</v>
      </c>
      <c r="B2486" s="14" t="s">
        <v>70</v>
      </c>
      <c r="C2486" s="14" t="s">
        <v>153</v>
      </c>
      <c r="D2486" s="14" t="s">
        <v>5</v>
      </c>
      <c r="E2486" s="14" t="s">
        <v>157</v>
      </c>
      <c r="F2486" s="43">
        <v>257.81902000000019</v>
      </c>
      <c r="V2486"/>
    </row>
    <row r="2487" spans="1:22" x14ac:dyDescent="0.2">
      <c r="A2487" s="14" t="s">
        <v>70</v>
      </c>
      <c r="B2487" s="14" t="s">
        <v>70</v>
      </c>
      <c r="C2487" s="14" t="s">
        <v>49</v>
      </c>
      <c r="D2487" s="14" t="s">
        <v>5</v>
      </c>
      <c r="E2487" s="14" t="s">
        <v>157</v>
      </c>
      <c r="F2487" s="43">
        <v>11.901535987854004</v>
      </c>
      <c r="V2487"/>
    </row>
    <row r="2488" spans="1:22" x14ac:dyDescent="0.2">
      <c r="A2488" s="14" t="s">
        <v>70</v>
      </c>
      <c r="B2488" s="14" t="s">
        <v>70</v>
      </c>
      <c r="C2488" s="14" t="s">
        <v>141</v>
      </c>
      <c r="D2488" s="14" t="s">
        <v>5</v>
      </c>
      <c r="E2488" s="14" t="s">
        <v>157</v>
      </c>
      <c r="F2488" s="43">
        <v>6.9103159010410309E-2</v>
      </c>
      <c r="V2488"/>
    </row>
    <row r="2489" spans="1:22" x14ac:dyDescent="0.2">
      <c r="A2489" s="14" t="s">
        <v>71</v>
      </c>
      <c r="B2489" s="14" t="s">
        <v>70</v>
      </c>
      <c r="C2489" s="14" t="s">
        <v>153</v>
      </c>
      <c r="D2489" s="14" t="s">
        <v>5</v>
      </c>
      <c r="E2489" s="14" t="s">
        <v>157</v>
      </c>
      <c r="F2489" s="43">
        <v>257.81902000000002</v>
      </c>
      <c r="V2489"/>
    </row>
    <row r="2490" spans="1:22" x14ac:dyDescent="0.2">
      <c r="A2490" s="14" t="s">
        <v>71</v>
      </c>
      <c r="B2490" s="14" t="s">
        <v>70</v>
      </c>
      <c r="C2490" s="14" t="s">
        <v>49</v>
      </c>
      <c r="D2490" s="14" t="s">
        <v>5</v>
      </c>
      <c r="E2490" s="14" t="s">
        <v>157</v>
      </c>
      <c r="F2490" s="43">
        <v>11.901535987854004</v>
      </c>
      <c r="V2490"/>
    </row>
    <row r="2491" spans="1:22" x14ac:dyDescent="0.2">
      <c r="A2491" s="14" t="s">
        <v>71</v>
      </c>
      <c r="B2491" s="14" t="s">
        <v>70</v>
      </c>
      <c r="C2491" s="14" t="s">
        <v>141</v>
      </c>
      <c r="D2491" s="14" t="s">
        <v>5</v>
      </c>
      <c r="E2491" s="14" t="s">
        <v>157</v>
      </c>
      <c r="F2491" s="43">
        <v>6.9103159010410309E-2</v>
      </c>
      <c r="V2491"/>
    </row>
    <row r="2492" spans="1:22" x14ac:dyDescent="0.2">
      <c r="A2492" s="14" t="s">
        <v>72</v>
      </c>
      <c r="B2492" s="14" t="s">
        <v>70</v>
      </c>
      <c r="C2492" s="14" t="s">
        <v>153</v>
      </c>
      <c r="D2492" s="14" t="s">
        <v>5</v>
      </c>
      <c r="E2492" s="14" t="s">
        <v>157</v>
      </c>
      <c r="F2492" s="43">
        <v>257.81902000000002</v>
      </c>
      <c r="V2492"/>
    </row>
    <row r="2493" spans="1:22" x14ac:dyDescent="0.2">
      <c r="A2493" s="14" t="s">
        <v>72</v>
      </c>
      <c r="B2493" s="14" t="s">
        <v>70</v>
      </c>
      <c r="C2493" s="14" t="s">
        <v>49</v>
      </c>
      <c r="D2493" s="14" t="s">
        <v>5</v>
      </c>
      <c r="E2493" s="14" t="s">
        <v>157</v>
      </c>
      <c r="F2493" s="43">
        <v>11.901535987854004</v>
      </c>
      <c r="V2493"/>
    </row>
    <row r="2494" spans="1:22" x14ac:dyDescent="0.2">
      <c r="A2494" s="14" t="s">
        <v>72</v>
      </c>
      <c r="B2494" s="14" t="s">
        <v>70</v>
      </c>
      <c r="C2494" s="14" t="s">
        <v>141</v>
      </c>
      <c r="D2494" s="14" t="s">
        <v>5</v>
      </c>
      <c r="E2494" s="14" t="s">
        <v>157</v>
      </c>
      <c r="F2494" s="43">
        <v>6.9103159010410309E-2</v>
      </c>
      <c r="V2494"/>
    </row>
    <row r="2495" spans="1:22" x14ac:dyDescent="0.2">
      <c r="A2495" s="14" t="s">
        <v>70</v>
      </c>
      <c r="B2495" s="14" t="s">
        <v>152</v>
      </c>
      <c r="C2495" s="14" t="s">
        <v>153</v>
      </c>
      <c r="D2495" s="14" t="s">
        <v>5</v>
      </c>
      <c r="E2495" s="14" t="s">
        <v>157</v>
      </c>
      <c r="F2495" s="43">
        <v>257.81902000000008</v>
      </c>
      <c r="V2495"/>
    </row>
    <row r="2496" spans="1:22" x14ac:dyDescent="0.2">
      <c r="A2496" s="14" t="s">
        <v>70</v>
      </c>
      <c r="B2496" s="14" t="s">
        <v>152</v>
      </c>
      <c r="C2496" s="14" t="s">
        <v>49</v>
      </c>
      <c r="D2496" s="14" t="s">
        <v>5</v>
      </c>
      <c r="E2496" s="14" t="s">
        <v>157</v>
      </c>
      <c r="F2496" s="43">
        <v>11.901535987854004</v>
      </c>
      <c r="V2496"/>
    </row>
    <row r="2497" spans="1:22" x14ac:dyDescent="0.2">
      <c r="A2497" s="14" t="s">
        <v>70</v>
      </c>
      <c r="B2497" s="14" t="s">
        <v>152</v>
      </c>
      <c r="C2497" s="14" t="s">
        <v>141</v>
      </c>
      <c r="D2497" s="14" t="s">
        <v>5</v>
      </c>
      <c r="E2497" s="14" t="s">
        <v>157</v>
      </c>
      <c r="F2497" s="43">
        <v>6.9103159010410309E-2</v>
      </c>
      <c r="V2497"/>
    </row>
    <row r="2498" spans="1:22" x14ac:dyDescent="0.2">
      <c r="A2498" s="14" t="s">
        <v>71</v>
      </c>
      <c r="B2498" s="14" t="s">
        <v>152</v>
      </c>
      <c r="C2498" s="14" t="s">
        <v>153</v>
      </c>
      <c r="D2498" s="14" t="s">
        <v>5</v>
      </c>
      <c r="E2498" s="14" t="s">
        <v>157</v>
      </c>
      <c r="F2498" s="43">
        <v>257.81902000000008</v>
      </c>
      <c r="V2498"/>
    </row>
    <row r="2499" spans="1:22" x14ac:dyDescent="0.2">
      <c r="A2499" s="14" t="s">
        <v>71</v>
      </c>
      <c r="B2499" s="14" t="s">
        <v>152</v>
      </c>
      <c r="C2499" s="14" t="s">
        <v>49</v>
      </c>
      <c r="D2499" s="14" t="s">
        <v>5</v>
      </c>
      <c r="E2499" s="14" t="s">
        <v>157</v>
      </c>
      <c r="F2499" s="43">
        <v>11.901535987854004</v>
      </c>
      <c r="V2499"/>
    </row>
    <row r="2500" spans="1:22" x14ac:dyDescent="0.2">
      <c r="A2500" s="14" t="s">
        <v>71</v>
      </c>
      <c r="B2500" s="14" t="s">
        <v>152</v>
      </c>
      <c r="C2500" s="14" t="s">
        <v>141</v>
      </c>
      <c r="D2500" s="14" t="s">
        <v>5</v>
      </c>
      <c r="E2500" s="14" t="s">
        <v>157</v>
      </c>
      <c r="F2500" s="43">
        <v>6.9103159010410309E-2</v>
      </c>
      <c r="V2500"/>
    </row>
    <row r="2501" spans="1:22" x14ac:dyDescent="0.2">
      <c r="A2501" s="14" t="s">
        <v>72</v>
      </c>
      <c r="B2501" s="14" t="s">
        <v>152</v>
      </c>
      <c r="C2501" s="14" t="s">
        <v>153</v>
      </c>
      <c r="D2501" s="14" t="s">
        <v>5</v>
      </c>
      <c r="E2501" s="14" t="s">
        <v>157</v>
      </c>
      <c r="F2501" s="43">
        <v>257.81902000000014</v>
      </c>
      <c r="V2501"/>
    </row>
    <row r="2502" spans="1:22" x14ac:dyDescent="0.2">
      <c r="A2502" s="14" t="s">
        <v>72</v>
      </c>
      <c r="B2502" s="14" t="s">
        <v>152</v>
      </c>
      <c r="C2502" s="14" t="s">
        <v>49</v>
      </c>
      <c r="D2502" s="14" t="s">
        <v>5</v>
      </c>
      <c r="E2502" s="14" t="s">
        <v>157</v>
      </c>
      <c r="F2502" s="43">
        <v>11.901535987854004</v>
      </c>
      <c r="V2502"/>
    </row>
    <row r="2503" spans="1:22" x14ac:dyDescent="0.2">
      <c r="A2503" s="14" t="s">
        <v>72</v>
      </c>
      <c r="B2503" s="14" t="s">
        <v>152</v>
      </c>
      <c r="C2503" s="14" t="s">
        <v>141</v>
      </c>
      <c r="D2503" s="14" t="s">
        <v>5</v>
      </c>
      <c r="E2503" s="14" t="s">
        <v>157</v>
      </c>
      <c r="F2503" s="43">
        <v>6.9103159010410309E-2</v>
      </c>
      <c r="V2503"/>
    </row>
    <row r="2504" spans="1:22" x14ac:dyDescent="0.2">
      <c r="A2504" s="14" t="s">
        <v>70</v>
      </c>
      <c r="B2504" s="14" t="s">
        <v>70</v>
      </c>
      <c r="C2504" s="14" t="s">
        <v>153</v>
      </c>
      <c r="D2504" s="14" t="s">
        <v>5</v>
      </c>
      <c r="E2504" s="14" t="s">
        <v>158</v>
      </c>
      <c r="F2504" s="44">
        <v>0</v>
      </c>
      <c r="V2504"/>
    </row>
    <row r="2505" spans="1:22" x14ac:dyDescent="0.2">
      <c r="A2505" s="14" t="s">
        <v>70</v>
      </c>
      <c r="B2505" s="14" t="s">
        <v>70</v>
      </c>
      <c r="C2505" s="14" t="s">
        <v>49</v>
      </c>
      <c r="D2505" s="14" t="s">
        <v>5</v>
      </c>
      <c r="E2505" s="14" t="s">
        <v>158</v>
      </c>
      <c r="F2505" s="43">
        <v>0</v>
      </c>
      <c r="V2505"/>
    </row>
    <row r="2506" spans="1:22" x14ac:dyDescent="0.2">
      <c r="A2506" s="14" t="s">
        <v>70</v>
      </c>
      <c r="B2506" s="14" t="s">
        <v>70</v>
      </c>
      <c r="C2506" s="14" t="s">
        <v>141</v>
      </c>
      <c r="D2506" s="14" t="s">
        <v>5</v>
      </c>
      <c r="E2506" s="14" t="s">
        <v>158</v>
      </c>
      <c r="F2506" s="43">
        <v>0</v>
      </c>
      <c r="V2506"/>
    </row>
    <row r="2507" spans="1:22" x14ac:dyDescent="0.2">
      <c r="A2507" s="14" t="s">
        <v>71</v>
      </c>
      <c r="B2507" s="14" t="s">
        <v>70</v>
      </c>
      <c r="C2507" s="14" t="s">
        <v>153</v>
      </c>
      <c r="D2507" s="14" t="s">
        <v>5</v>
      </c>
      <c r="E2507" s="14" t="s">
        <v>158</v>
      </c>
      <c r="F2507" s="44">
        <v>0</v>
      </c>
      <c r="V2507"/>
    </row>
    <row r="2508" spans="1:22" x14ac:dyDescent="0.2">
      <c r="A2508" s="14" t="s">
        <v>71</v>
      </c>
      <c r="B2508" s="14" t="s">
        <v>70</v>
      </c>
      <c r="C2508" s="14" t="s">
        <v>49</v>
      </c>
      <c r="D2508" s="14" t="s">
        <v>5</v>
      </c>
      <c r="E2508" s="14" t="s">
        <v>158</v>
      </c>
      <c r="F2508" s="43">
        <v>0</v>
      </c>
      <c r="V2508"/>
    </row>
    <row r="2509" spans="1:22" x14ac:dyDescent="0.2">
      <c r="A2509" s="14" t="s">
        <v>71</v>
      </c>
      <c r="B2509" s="14" t="s">
        <v>70</v>
      </c>
      <c r="C2509" s="14" t="s">
        <v>141</v>
      </c>
      <c r="D2509" s="14" t="s">
        <v>5</v>
      </c>
      <c r="E2509" s="14" t="s">
        <v>158</v>
      </c>
      <c r="F2509" s="43">
        <v>0</v>
      </c>
      <c r="V2509"/>
    </row>
    <row r="2510" spans="1:22" x14ac:dyDescent="0.2">
      <c r="A2510" s="14" t="s">
        <v>72</v>
      </c>
      <c r="B2510" s="14" t="s">
        <v>70</v>
      </c>
      <c r="C2510" s="14" t="s">
        <v>153</v>
      </c>
      <c r="D2510" s="14" t="s">
        <v>5</v>
      </c>
      <c r="E2510" s="14" t="s">
        <v>158</v>
      </c>
      <c r="F2510" s="44">
        <v>0</v>
      </c>
      <c r="V2510"/>
    </row>
    <row r="2511" spans="1:22" x14ac:dyDescent="0.2">
      <c r="A2511" s="14" t="s">
        <v>72</v>
      </c>
      <c r="B2511" s="14" t="s">
        <v>70</v>
      </c>
      <c r="C2511" s="14" t="s">
        <v>49</v>
      </c>
      <c r="D2511" s="14" t="s">
        <v>5</v>
      </c>
      <c r="E2511" s="14" t="s">
        <v>158</v>
      </c>
      <c r="F2511" s="43">
        <v>0</v>
      </c>
      <c r="V2511"/>
    </row>
    <row r="2512" spans="1:22" x14ac:dyDescent="0.2">
      <c r="A2512" s="14" t="s">
        <v>72</v>
      </c>
      <c r="B2512" s="14" t="s">
        <v>70</v>
      </c>
      <c r="C2512" s="14" t="s">
        <v>141</v>
      </c>
      <c r="D2512" s="14" t="s">
        <v>5</v>
      </c>
      <c r="E2512" s="14" t="s">
        <v>158</v>
      </c>
      <c r="F2512" s="43">
        <v>0</v>
      </c>
      <c r="V2512"/>
    </row>
    <row r="2513" spans="1:22" x14ac:dyDescent="0.2">
      <c r="A2513" s="14" t="s">
        <v>70</v>
      </c>
      <c r="B2513" s="14" t="s">
        <v>152</v>
      </c>
      <c r="C2513" s="14" t="s">
        <v>153</v>
      </c>
      <c r="D2513" s="14" t="s">
        <v>5</v>
      </c>
      <c r="E2513" s="14" t="s">
        <v>158</v>
      </c>
      <c r="F2513" s="44">
        <v>0</v>
      </c>
      <c r="V2513"/>
    </row>
    <row r="2514" spans="1:22" x14ac:dyDescent="0.2">
      <c r="A2514" s="14" t="s">
        <v>70</v>
      </c>
      <c r="B2514" s="14" t="s">
        <v>152</v>
      </c>
      <c r="C2514" s="14" t="s">
        <v>49</v>
      </c>
      <c r="D2514" s="14" t="s">
        <v>5</v>
      </c>
      <c r="E2514" s="14" t="s">
        <v>158</v>
      </c>
      <c r="F2514" s="43">
        <v>0</v>
      </c>
      <c r="V2514"/>
    </row>
    <row r="2515" spans="1:22" x14ac:dyDescent="0.2">
      <c r="A2515" s="14" t="s">
        <v>70</v>
      </c>
      <c r="B2515" s="14" t="s">
        <v>152</v>
      </c>
      <c r="C2515" s="14" t="s">
        <v>141</v>
      </c>
      <c r="D2515" s="14" t="s">
        <v>5</v>
      </c>
      <c r="E2515" s="14" t="s">
        <v>158</v>
      </c>
      <c r="F2515" s="43">
        <v>0</v>
      </c>
      <c r="V2515"/>
    </row>
    <row r="2516" spans="1:22" x14ac:dyDescent="0.2">
      <c r="A2516" s="14" t="s">
        <v>71</v>
      </c>
      <c r="B2516" s="14" t="s">
        <v>152</v>
      </c>
      <c r="C2516" s="14" t="s">
        <v>153</v>
      </c>
      <c r="D2516" s="14" t="s">
        <v>5</v>
      </c>
      <c r="E2516" s="14" t="s">
        <v>158</v>
      </c>
      <c r="F2516" s="44">
        <v>0</v>
      </c>
      <c r="V2516"/>
    </row>
    <row r="2517" spans="1:22" x14ac:dyDescent="0.2">
      <c r="A2517" s="14" t="s">
        <v>71</v>
      </c>
      <c r="B2517" s="14" t="s">
        <v>152</v>
      </c>
      <c r="C2517" s="14" t="s">
        <v>49</v>
      </c>
      <c r="D2517" s="14" t="s">
        <v>5</v>
      </c>
      <c r="E2517" s="14" t="s">
        <v>158</v>
      </c>
      <c r="F2517" s="43">
        <v>0</v>
      </c>
      <c r="V2517"/>
    </row>
    <row r="2518" spans="1:22" x14ac:dyDescent="0.2">
      <c r="A2518" s="14" t="s">
        <v>71</v>
      </c>
      <c r="B2518" s="14" t="s">
        <v>152</v>
      </c>
      <c r="C2518" s="14" t="s">
        <v>141</v>
      </c>
      <c r="D2518" s="14" t="s">
        <v>5</v>
      </c>
      <c r="E2518" s="14" t="s">
        <v>158</v>
      </c>
      <c r="F2518" s="43">
        <v>0</v>
      </c>
      <c r="V2518"/>
    </row>
    <row r="2519" spans="1:22" x14ac:dyDescent="0.2">
      <c r="A2519" s="14" t="s">
        <v>72</v>
      </c>
      <c r="B2519" s="14" t="s">
        <v>152</v>
      </c>
      <c r="C2519" s="14" t="s">
        <v>153</v>
      </c>
      <c r="D2519" s="14" t="s">
        <v>5</v>
      </c>
      <c r="E2519" s="14" t="s">
        <v>158</v>
      </c>
      <c r="F2519" s="44">
        <v>0</v>
      </c>
      <c r="V2519"/>
    </row>
    <row r="2520" spans="1:22" x14ac:dyDescent="0.2">
      <c r="A2520" s="14" t="s">
        <v>72</v>
      </c>
      <c r="B2520" s="14" t="s">
        <v>152</v>
      </c>
      <c r="C2520" s="14" t="s">
        <v>49</v>
      </c>
      <c r="D2520" s="14" t="s">
        <v>5</v>
      </c>
      <c r="E2520" s="14" t="s">
        <v>158</v>
      </c>
      <c r="F2520" s="43">
        <v>0</v>
      </c>
      <c r="V2520"/>
    </row>
    <row r="2521" spans="1:22" x14ac:dyDescent="0.2">
      <c r="A2521" s="14" t="s">
        <v>72</v>
      </c>
      <c r="B2521" s="14" t="s">
        <v>152</v>
      </c>
      <c r="C2521" s="14" t="s">
        <v>141</v>
      </c>
      <c r="D2521" s="14" t="s">
        <v>5</v>
      </c>
      <c r="E2521" s="14" t="s">
        <v>158</v>
      </c>
      <c r="F2521" s="43">
        <v>0</v>
      </c>
      <c r="V2521"/>
    </row>
    <row r="2522" spans="1:22" x14ac:dyDescent="0.2">
      <c r="A2522" s="14" t="s">
        <v>70</v>
      </c>
      <c r="B2522" s="14" t="s">
        <v>70</v>
      </c>
      <c r="C2522" s="14" t="s">
        <v>153</v>
      </c>
      <c r="D2522" s="14" t="s">
        <v>5</v>
      </c>
      <c r="E2522" s="14" t="s">
        <v>161</v>
      </c>
      <c r="F2522" s="43">
        <v>19.109931</v>
      </c>
      <c r="V2522"/>
    </row>
    <row r="2523" spans="1:22" x14ac:dyDescent="0.2">
      <c r="A2523" s="14" t="s">
        <v>70</v>
      </c>
      <c r="B2523" s="14" t="s">
        <v>70</v>
      </c>
      <c r="C2523" s="14" t="s">
        <v>49</v>
      </c>
      <c r="D2523" s="14" t="s">
        <v>5</v>
      </c>
      <c r="E2523" s="14" t="s">
        <v>161</v>
      </c>
      <c r="F2523" s="43">
        <v>0.88215965032577515</v>
      </c>
      <c r="V2523"/>
    </row>
    <row r="2524" spans="1:22" x14ac:dyDescent="0.2">
      <c r="A2524" s="14" t="s">
        <v>70</v>
      </c>
      <c r="B2524" s="14" t="s">
        <v>70</v>
      </c>
      <c r="C2524" s="14" t="s">
        <v>141</v>
      </c>
      <c r="D2524" s="14" t="s">
        <v>5</v>
      </c>
      <c r="E2524" s="14" t="s">
        <v>161</v>
      </c>
      <c r="F2524" s="43">
        <v>5.122029222548008E-3</v>
      </c>
      <c r="V2524"/>
    </row>
    <row r="2525" spans="1:22" x14ac:dyDescent="0.2">
      <c r="A2525" s="14" t="s">
        <v>71</v>
      </c>
      <c r="B2525" s="14" t="s">
        <v>70</v>
      </c>
      <c r="C2525" s="14" t="s">
        <v>153</v>
      </c>
      <c r="D2525" s="14" t="s">
        <v>5</v>
      </c>
      <c r="E2525" s="14" t="s">
        <v>161</v>
      </c>
      <c r="F2525" s="43">
        <v>19.109930999999996</v>
      </c>
      <c r="V2525"/>
    </row>
    <row r="2526" spans="1:22" x14ac:dyDescent="0.2">
      <c r="A2526" s="14" t="s">
        <v>71</v>
      </c>
      <c r="B2526" s="14" t="s">
        <v>70</v>
      </c>
      <c r="C2526" s="14" t="s">
        <v>49</v>
      </c>
      <c r="D2526" s="14" t="s">
        <v>5</v>
      </c>
      <c r="E2526" s="14" t="s">
        <v>161</v>
      </c>
      <c r="F2526" s="43">
        <v>0.88215965032577515</v>
      </c>
      <c r="V2526"/>
    </row>
    <row r="2527" spans="1:22" x14ac:dyDescent="0.2">
      <c r="A2527" s="14" t="s">
        <v>71</v>
      </c>
      <c r="B2527" s="14" t="s">
        <v>70</v>
      </c>
      <c r="C2527" s="14" t="s">
        <v>141</v>
      </c>
      <c r="D2527" s="14" t="s">
        <v>5</v>
      </c>
      <c r="E2527" s="14" t="s">
        <v>161</v>
      </c>
      <c r="F2527" s="43">
        <v>5.122029222548008E-3</v>
      </c>
      <c r="V2527"/>
    </row>
    <row r="2528" spans="1:22" x14ac:dyDescent="0.2">
      <c r="A2528" s="14" t="s">
        <v>72</v>
      </c>
      <c r="B2528" s="14" t="s">
        <v>70</v>
      </c>
      <c r="C2528" s="14" t="s">
        <v>153</v>
      </c>
      <c r="D2528" s="14" t="s">
        <v>5</v>
      </c>
      <c r="E2528" s="14" t="s">
        <v>161</v>
      </c>
      <c r="F2528" s="43">
        <v>19.10993100000001</v>
      </c>
      <c r="V2528"/>
    </row>
    <row r="2529" spans="1:22" x14ac:dyDescent="0.2">
      <c r="A2529" s="14" t="s">
        <v>72</v>
      </c>
      <c r="B2529" s="14" t="s">
        <v>70</v>
      </c>
      <c r="C2529" s="14" t="s">
        <v>49</v>
      </c>
      <c r="D2529" s="14" t="s">
        <v>5</v>
      </c>
      <c r="E2529" s="14" t="s">
        <v>161</v>
      </c>
      <c r="F2529" s="43">
        <v>0.88215965032577515</v>
      </c>
      <c r="V2529"/>
    </row>
    <row r="2530" spans="1:22" x14ac:dyDescent="0.2">
      <c r="A2530" s="14" t="s">
        <v>72</v>
      </c>
      <c r="B2530" s="14" t="s">
        <v>70</v>
      </c>
      <c r="C2530" s="14" t="s">
        <v>141</v>
      </c>
      <c r="D2530" s="14" t="s">
        <v>5</v>
      </c>
      <c r="E2530" s="14" t="s">
        <v>161</v>
      </c>
      <c r="F2530" s="43">
        <v>5.122029222548008E-3</v>
      </c>
      <c r="V2530"/>
    </row>
    <row r="2531" spans="1:22" x14ac:dyDescent="0.2">
      <c r="A2531" s="14" t="s">
        <v>70</v>
      </c>
      <c r="B2531" s="14" t="s">
        <v>152</v>
      </c>
      <c r="C2531" s="14" t="s">
        <v>153</v>
      </c>
      <c r="D2531" s="14" t="s">
        <v>5</v>
      </c>
      <c r="E2531" s="14" t="s">
        <v>161</v>
      </c>
      <c r="F2531" s="43">
        <v>19.109930999999996</v>
      </c>
      <c r="V2531"/>
    </row>
    <row r="2532" spans="1:22" x14ac:dyDescent="0.2">
      <c r="A2532" s="14" t="s">
        <v>70</v>
      </c>
      <c r="B2532" s="14" t="s">
        <v>152</v>
      </c>
      <c r="C2532" s="14" t="s">
        <v>49</v>
      </c>
      <c r="D2532" s="14" t="s">
        <v>5</v>
      </c>
      <c r="E2532" s="14" t="s">
        <v>161</v>
      </c>
      <c r="F2532" s="43">
        <v>0.88215965032577515</v>
      </c>
      <c r="V2532"/>
    </row>
    <row r="2533" spans="1:22" x14ac:dyDescent="0.2">
      <c r="A2533" s="14" t="s">
        <v>70</v>
      </c>
      <c r="B2533" s="14" t="s">
        <v>152</v>
      </c>
      <c r="C2533" s="14" t="s">
        <v>141</v>
      </c>
      <c r="D2533" s="14" t="s">
        <v>5</v>
      </c>
      <c r="E2533" s="14" t="s">
        <v>161</v>
      </c>
      <c r="F2533" s="43">
        <v>5.122029222548008E-3</v>
      </c>
      <c r="V2533"/>
    </row>
    <row r="2534" spans="1:22" x14ac:dyDescent="0.2">
      <c r="A2534" s="14" t="s">
        <v>71</v>
      </c>
      <c r="B2534" s="14" t="s">
        <v>152</v>
      </c>
      <c r="C2534" s="14" t="s">
        <v>153</v>
      </c>
      <c r="D2534" s="14" t="s">
        <v>5</v>
      </c>
      <c r="E2534" s="14" t="s">
        <v>161</v>
      </c>
      <c r="F2534" s="43">
        <v>19.109931</v>
      </c>
      <c r="V2534"/>
    </row>
    <row r="2535" spans="1:22" x14ac:dyDescent="0.2">
      <c r="A2535" s="14" t="s">
        <v>71</v>
      </c>
      <c r="B2535" s="14" t="s">
        <v>152</v>
      </c>
      <c r="C2535" s="14" t="s">
        <v>49</v>
      </c>
      <c r="D2535" s="14" t="s">
        <v>5</v>
      </c>
      <c r="E2535" s="14" t="s">
        <v>161</v>
      </c>
      <c r="F2535" s="43">
        <v>0.88215965032577515</v>
      </c>
      <c r="V2535"/>
    </row>
    <row r="2536" spans="1:22" x14ac:dyDescent="0.2">
      <c r="A2536" s="14" t="s">
        <v>71</v>
      </c>
      <c r="B2536" s="14" t="s">
        <v>152</v>
      </c>
      <c r="C2536" s="14" t="s">
        <v>141</v>
      </c>
      <c r="D2536" s="14" t="s">
        <v>5</v>
      </c>
      <c r="E2536" s="14" t="s">
        <v>161</v>
      </c>
      <c r="F2536" s="43">
        <v>5.122029222548008E-3</v>
      </c>
      <c r="V2536"/>
    </row>
    <row r="2537" spans="1:22" x14ac:dyDescent="0.2">
      <c r="A2537" s="14" t="s">
        <v>72</v>
      </c>
      <c r="B2537" s="14" t="s">
        <v>152</v>
      </c>
      <c r="C2537" s="14" t="s">
        <v>153</v>
      </c>
      <c r="D2537" s="14" t="s">
        <v>5</v>
      </c>
      <c r="E2537" s="14" t="s">
        <v>161</v>
      </c>
      <c r="F2537" s="43">
        <v>19.109930999999978</v>
      </c>
      <c r="V2537"/>
    </row>
    <row r="2538" spans="1:22" x14ac:dyDescent="0.2">
      <c r="A2538" s="14" t="s">
        <v>72</v>
      </c>
      <c r="B2538" s="14" t="s">
        <v>152</v>
      </c>
      <c r="C2538" s="14" t="s">
        <v>49</v>
      </c>
      <c r="D2538" s="14" t="s">
        <v>5</v>
      </c>
      <c r="E2538" s="14" t="s">
        <v>161</v>
      </c>
      <c r="F2538" s="43">
        <v>0.88215965032577515</v>
      </c>
      <c r="V2538"/>
    </row>
    <row r="2539" spans="1:22" x14ac:dyDescent="0.2">
      <c r="A2539" s="14" t="s">
        <v>72</v>
      </c>
      <c r="B2539" s="14" t="s">
        <v>152</v>
      </c>
      <c r="C2539" s="14" t="s">
        <v>141</v>
      </c>
      <c r="D2539" s="14" t="s">
        <v>5</v>
      </c>
      <c r="E2539" s="14" t="s">
        <v>161</v>
      </c>
      <c r="F2539" s="43">
        <v>5.122029222548008E-3</v>
      </c>
      <c r="V2539"/>
    </row>
    <row r="2540" spans="1:22" x14ac:dyDescent="0.2">
      <c r="A2540" s="14" t="s">
        <v>70</v>
      </c>
      <c r="B2540" s="14" t="s">
        <v>70</v>
      </c>
      <c r="C2540" s="14" t="s">
        <v>153</v>
      </c>
      <c r="D2540" s="14" t="s">
        <v>5</v>
      </c>
      <c r="E2540" s="14" t="s">
        <v>160</v>
      </c>
      <c r="F2540" s="44">
        <v>0</v>
      </c>
      <c r="V2540"/>
    </row>
    <row r="2541" spans="1:22" x14ac:dyDescent="0.2">
      <c r="A2541" s="14" t="s">
        <v>70</v>
      </c>
      <c r="B2541" s="14" t="s">
        <v>70</v>
      </c>
      <c r="C2541" s="14" t="s">
        <v>49</v>
      </c>
      <c r="D2541" s="14" t="s">
        <v>5</v>
      </c>
      <c r="E2541" s="14" t="s">
        <v>160</v>
      </c>
      <c r="F2541" s="43">
        <v>0</v>
      </c>
      <c r="V2541"/>
    </row>
    <row r="2542" spans="1:22" x14ac:dyDescent="0.2">
      <c r="A2542" s="14" t="s">
        <v>70</v>
      </c>
      <c r="B2542" s="14" t="s">
        <v>70</v>
      </c>
      <c r="C2542" s="14" t="s">
        <v>141</v>
      </c>
      <c r="D2542" s="14" t="s">
        <v>5</v>
      </c>
      <c r="E2542" s="14" t="s">
        <v>160</v>
      </c>
      <c r="F2542" s="43">
        <v>0</v>
      </c>
      <c r="V2542"/>
    </row>
    <row r="2543" spans="1:22" x14ac:dyDescent="0.2">
      <c r="A2543" s="14" t="s">
        <v>71</v>
      </c>
      <c r="B2543" s="14" t="s">
        <v>70</v>
      </c>
      <c r="C2543" s="14" t="s">
        <v>153</v>
      </c>
      <c r="D2543" s="14" t="s">
        <v>5</v>
      </c>
      <c r="E2543" s="14" t="s">
        <v>160</v>
      </c>
      <c r="F2543" s="44">
        <v>0</v>
      </c>
      <c r="V2543"/>
    </row>
    <row r="2544" spans="1:22" x14ac:dyDescent="0.2">
      <c r="A2544" s="14" t="s">
        <v>71</v>
      </c>
      <c r="B2544" s="14" t="s">
        <v>70</v>
      </c>
      <c r="C2544" s="14" t="s">
        <v>49</v>
      </c>
      <c r="D2544" s="14" t="s">
        <v>5</v>
      </c>
      <c r="E2544" s="14" t="s">
        <v>160</v>
      </c>
      <c r="F2544" s="43">
        <v>0</v>
      </c>
      <c r="V2544"/>
    </row>
    <row r="2545" spans="1:22" x14ac:dyDescent="0.2">
      <c r="A2545" s="14" t="s">
        <v>71</v>
      </c>
      <c r="B2545" s="14" t="s">
        <v>70</v>
      </c>
      <c r="C2545" s="14" t="s">
        <v>141</v>
      </c>
      <c r="D2545" s="14" t="s">
        <v>5</v>
      </c>
      <c r="E2545" s="14" t="s">
        <v>160</v>
      </c>
      <c r="F2545" s="43">
        <v>0</v>
      </c>
      <c r="V2545"/>
    </row>
    <row r="2546" spans="1:22" x14ac:dyDescent="0.2">
      <c r="A2546" s="14" t="s">
        <v>72</v>
      </c>
      <c r="B2546" s="14" t="s">
        <v>70</v>
      </c>
      <c r="C2546" s="14" t="s">
        <v>153</v>
      </c>
      <c r="D2546" s="14" t="s">
        <v>5</v>
      </c>
      <c r="E2546" s="14" t="s">
        <v>160</v>
      </c>
      <c r="F2546" s="44">
        <v>0</v>
      </c>
      <c r="V2546"/>
    </row>
    <row r="2547" spans="1:22" x14ac:dyDescent="0.2">
      <c r="A2547" s="14" t="s">
        <v>72</v>
      </c>
      <c r="B2547" s="14" t="s">
        <v>70</v>
      </c>
      <c r="C2547" s="14" t="s">
        <v>49</v>
      </c>
      <c r="D2547" s="14" t="s">
        <v>5</v>
      </c>
      <c r="E2547" s="14" t="s">
        <v>160</v>
      </c>
      <c r="F2547" s="43">
        <v>0</v>
      </c>
      <c r="V2547"/>
    </row>
    <row r="2548" spans="1:22" x14ac:dyDescent="0.2">
      <c r="A2548" s="14" t="s">
        <v>72</v>
      </c>
      <c r="B2548" s="14" t="s">
        <v>70</v>
      </c>
      <c r="C2548" s="14" t="s">
        <v>141</v>
      </c>
      <c r="D2548" s="14" t="s">
        <v>5</v>
      </c>
      <c r="E2548" s="14" t="s">
        <v>160</v>
      </c>
      <c r="F2548" s="43">
        <v>0</v>
      </c>
      <c r="V2548"/>
    </row>
    <row r="2549" spans="1:22" x14ac:dyDescent="0.2">
      <c r="A2549" s="14" t="s">
        <v>70</v>
      </c>
      <c r="B2549" s="14" t="s">
        <v>152</v>
      </c>
      <c r="C2549" s="14" t="s">
        <v>153</v>
      </c>
      <c r="D2549" s="14" t="s">
        <v>5</v>
      </c>
      <c r="E2549" s="14" t="s">
        <v>160</v>
      </c>
      <c r="F2549" s="44">
        <v>0</v>
      </c>
      <c r="V2549"/>
    </row>
    <row r="2550" spans="1:22" x14ac:dyDescent="0.2">
      <c r="A2550" s="14" t="s">
        <v>70</v>
      </c>
      <c r="B2550" s="14" t="s">
        <v>152</v>
      </c>
      <c r="C2550" s="14" t="s">
        <v>49</v>
      </c>
      <c r="D2550" s="14" t="s">
        <v>5</v>
      </c>
      <c r="E2550" s="14" t="s">
        <v>160</v>
      </c>
      <c r="F2550" s="43">
        <v>0</v>
      </c>
      <c r="V2550"/>
    </row>
    <row r="2551" spans="1:22" x14ac:dyDescent="0.2">
      <c r="A2551" s="14" t="s">
        <v>70</v>
      </c>
      <c r="B2551" s="14" t="s">
        <v>152</v>
      </c>
      <c r="C2551" s="14" t="s">
        <v>141</v>
      </c>
      <c r="D2551" s="14" t="s">
        <v>5</v>
      </c>
      <c r="E2551" s="14" t="s">
        <v>160</v>
      </c>
      <c r="F2551" s="43">
        <v>0</v>
      </c>
      <c r="V2551"/>
    </row>
    <row r="2552" spans="1:22" x14ac:dyDescent="0.2">
      <c r="A2552" s="14" t="s">
        <v>71</v>
      </c>
      <c r="B2552" s="14" t="s">
        <v>152</v>
      </c>
      <c r="C2552" s="14" t="s">
        <v>153</v>
      </c>
      <c r="D2552" s="14" t="s">
        <v>5</v>
      </c>
      <c r="E2552" s="14" t="s">
        <v>160</v>
      </c>
      <c r="F2552" s="44">
        <v>0</v>
      </c>
      <c r="V2552"/>
    </row>
    <row r="2553" spans="1:22" x14ac:dyDescent="0.2">
      <c r="A2553" s="14" t="s">
        <v>71</v>
      </c>
      <c r="B2553" s="14" t="s">
        <v>152</v>
      </c>
      <c r="C2553" s="14" t="s">
        <v>49</v>
      </c>
      <c r="D2553" s="14" t="s">
        <v>5</v>
      </c>
      <c r="E2553" s="14" t="s">
        <v>160</v>
      </c>
      <c r="F2553" s="43">
        <v>0</v>
      </c>
      <c r="V2553"/>
    </row>
    <row r="2554" spans="1:22" x14ac:dyDescent="0.2">
      <c r="A2554" s="14" t="s">
        <v>71</v>
      </c>
      <c r="B2554" s="14" t="s">
        <v>152</v>
      </c>
      <c r="C2554" s="14" t="s">
        <v>141</v>
      </c>
      <c r="D2554" s="14" t="s">
        <v>5</v>
      </c>
      <c r="E2554" s="14" t="s">
        <v>160</v>
      </c>
      <c r="F2554" s="43">
        <v>0</v>
      </c>
      <c r="V2554"/>
    </row>
    <row r="2555" spans="1:22" x14ac:dyDescent="0.2">
      <c r="A2555" s="14" t="s">
        <v>72</v>
      </c>
      <c r="B2555" s="14" t="s">
        <v>152</v>
      </c>
      <c r="C2555" s="14" t="s">
        <v>153</v>
      </c>
      <c r="D2555" s="14" t="s">
        <v>5</v>
      </c>
      <c r="E2555" s="14" t="s">
        <v>160</v>
      </c>
      <c r="F2555" s="44">
        <v>0</v>
      </c>
      <c r="V2555"/>
    </row>
    <row r="2556" spans="1:22" x14ac:dyDescent="0.2">
      <c r="A2556" s="14" t="s">
        <v>72</v>
      </c>
      <c r="B2556" s="14" t="s">
        <v>152</v>
      </c>
      <c r="C2556" s="14" t="s">
        <v>49</v>
      </c>
      <c r="D2556" s="14" t="s">
        <v>5</v>
      </c>
      <c r="E2556" s="14" t="s">
        <v>160</v>
      </c>
      <c r="F2556" s="43">
        <v>0</v>
      </c>
      <c r="V2556"/>
    </row>
    <row r="2557" spans="1:22" x14ac:dyDescent="0.2">
      <c r="A2557" s="14" t="s">
        <v>72</v>
      </c>
      <c r="B2557" s="14" t="s">
        <v>152</v>
      </c>
      <c r="C2557" s="14" t="s">
        <v>141</v>
      </c>
      <c r="D2557" s="14" t="s">
        <v>5</v>
      </c>
      <c r="E2557" s="14" t="s">
        <v>160</v>
      </c>
      <c r="F2557" s="43">
        <v>0</v>
      </c>
      <c r="V2557"/>
    </row>
    <row r="2558" spans="1:22" x14ac:dyDescent="0.2">
      <c r="A2558" s="14" t="s">
        <v>70</v>
      </c>
      <c r="B2558" s="14" t="s">
        <v>70</v>
      </c>
      <c r="C2558" s="14" t="s">
        <v>153</v>
      </c>
      <c r="D2558" s="14" t="s">
        <v>5</v>
      </c>
      <c r="E2558" s="14" t="s">
        <v>159</v>
      </c>
      <c r="F2558" s="43">
        <v>0</v>
      </c>
      <c r="V2558"/>
    </row>
    <row r="2559" spans="1:22" x14ac:dyDescent="0.2">
      <c r="A2559" s="14" t="s">
        <v>70</v>
      </c>
      <c r="B2559" s="14" t="s">
        <v>70</v>
      </c>
      <c r="C2559" s="14" t="s">
        <v>49</v>
      </c>
      <c r="D2559" s="14" t="s">
        <v>5</v>
      </c>
      <c r="E2559" s="14" t="s">
        <v>159</v>
      </c>
      <c r="F2559" s="43">
        <v>0</v>
      </c>
      <c r="V2559"/>
    </row>
    <row r="2560" spans="1:22" x14ac:dyDescent="0.2">
      <c r="A2560" s="14" t="s">
        <v>70</v>
      </c>
      <c r="B2560" s="14" t="s">
        <v>70</v>
      </c>
      <c r="C2560" s="14" t="s">
        <v>141</v>
      </c>
      <c r="D2560" s="14" t="s">
        <v>5</v>
      </c>
      <c r="E2560" s="14" t="s">
        <v>159</v>
      </c>
      <c r="F2560" s="43">
        <v>0</v>
      </c>
      <c r="V2560"/>
    </row>
    <row r="2561" spans="1:22" x14ac:dyDescent="0.2">
      <c r="A2561" s="14" t="s">
        <v>71</v>
      </c>
      <c r="B2561" s="14" t="s">
        <v>70</v>
      </c>
      <c r="C2561" s="14" t="s">
        <v>153</v>
      </c>
      <c r="D2561" s="14" t="s">
        <v>5</v>
      </c>
      <c r="E2561" s="14" t="s">
        <v>159</v>
      </c>
      <c r="F2561" s="43">
        <v>0</v>
      </c>
      <c r="V2561"/>
    </row>
    <row r="2562" spans="1:22" x14ac:dyDescent="0.2">
      <c r="A2562" s="14" t="s">
        <v>71</v>
      </c>
      <c r="B2562" s="14" t="s">
        <v>70</v>
      </c>
      <c r="C2562" s="14" t="s">
        <v>49</v>
      </c>
      <c r="D2562" s="14" t="s">
        <v>5</v>
      </c>
      <c r="E2562" s="14" t="s">
        <v>159</v>
      </c>
      <c r="F2562" s="43">
        <v>0</v>
      </c>
      <c r="V2562"/>
    </row>
    <row r="2563" spans="1:22" x14ac:dyDescent="0.2">
      <c r="A2563" s="14" t="s">
        <v>71</v>
      </c>
      <c r="B2563" s="14" t="s">
        <v>70</v>
      </c>
      <c r="C2563" s="14" t="s">
        <v>141</v>
      </c>
      <c r="D2563" s="14" t="s">
        <v>5</v>
      </c>
      <c r="E2563" s="14" t="s">
        <v>159</v>
      </c>
      <c r="F2563" s="43">
        <v>0</v>
      </c>
      <c r="V2563"/>
    </row>
    <row r="2564" spans="1:22" x14ac:dyDescent="0.2">
      <c r="A2564" s="14" t="s">
        <v>72</v>
      </c>
      <c r="B2564" s="14" t="s">
        <v>70</v>
      </c>
      <c r="C2564" s="14" t="s">
        <v>153</v>
      </c>
      <c r="D2564" s="14" t="s">
        <v>5</v>
      </c>
      <c r="E2564" s="14" t="s">
        <v>159</v>
      </c>
      <c r="F2564" s="43">
        <v>0</v>
      </c>
      <c r="V2564"/>
    </row>
    <row r="2565" spans="1:22" x14ac:dyDescent="0.2">
      <c r="A2565" s="14" t="s">
        <v>72</v>
      </c>
      <c r="B2565" s="14" t="s">
        <v>70</v>
      </c>
      <c r="C2565" s="14" t="s">
        <v>49</v>
      </c>
      <c r="D2565" s="14" t="s">
        <v>5</v>
      </c>
      <c r="E2565" s="14" t="s">
        <v>159</v>
      </c>
      <c r="F2565" s="43">
        <v>0</v>
      </c>
      <c r="V2565"/>
    </row>
    <row r="2566" spans="1:22" x14ac:dyDescent="0.2">
      <c r="A2566" s="14" t="s">
        <v>72</v>
      </c>
      <c r="B2566" s="14" t="s">
        <v>70</v>
      </c>
      <c r="C2566" s="14" t="s">
        <v>141</v>
      </c>
      <c r="D2566" s="14" t="s">
        <v>5</v>
      </c>
      <c r="E2566" s="14" t="s">
        <v>159</v>
      </c>
      <c r="F2566" s="43">
        <v>0</v>
      </c>
      <c r="V2566"/>
    </row>
    <row r="2567" spans="1:22" x14ac:dyDescent="0.2">
      <c r="A2567" s="14" t="s">
        <v>70</v>
      </c>
      <c r="B2567" s="14" t="s">
        <v>152</v>
      </c>
      <c r="C2567" s="14" t="s">
        <v>153</v>
      </c>
      <c r="D2567" s="14" t="s">
        <v>5</v>
      </c>
      <c r="E2567" s="14" t="s">
        <v>159</v>
      </c>
      <c r="F2567" s="43">
        <v>0</v>
      </c>
      <c r="V2567"/>
    </row>
    <row r="2568" spans="1:22" x14ac:dyDescent="0.2">
      <c r="A2568" s="14" t="s">
        <v>70</v>
      </c>
      <c r="B2568" s="14" t="s">
        <v>152</v>
      </c>
      <c r="C2568" s="14" t="s">
        <v>49</v>
      </c>
      <c r="D2568" s="14" t="s">
        <v>5</v>
      </c>
      <c r="E2568" s="14" t="s">
        <v>159</v>
      </c>
      <c r="F2568" s="43">
        <v>0</v>
      </c>
      <c r="V2568"/>
    </row>
    <row r="2569" spans="1:22" x14ac:dyDescent="0.2">
      <c r="A2569" s="14" t="s">
        <v>70</v>
      </c>
      <c r="B2569" s="14" t="s">
        <v>152</v>
      </c>
      <c r="C2569" s="14" t="s">
        <v>141</v>
      </c>
      <c r="D2569" s="14" t="s">
        <v>5</v>
      </c>
      <c r="E2569" s="14" t="s">
        <v>159</v>
      </c>
      <c r="F2569" s="43">
        <v>0</v>
      </c>
      <c r="V2569"/>
    </row>
    <row r="2570" spans="1:22" x14ac:dyDescent="0.2">
      <c r="A2570" s="14" t="s">
        <v>71</v>
      </c>
      <c r="B2570" s="14" t="s">
        <v>152</v>
      </c>
      <c r="C2570" s="14" t="s">
        <v>153</v>
      </c>
      <c r="D2570" s="14" t="s">
        <v>5</v>
      </c>
      <c r="E2570" s="14" t="s">
        <v>159</v>
      </c>
      <c r="F2570" s="43">
        <v>0</v>
      </c>
      <c r="V2570"/>
    </row>
    <row r="2571" spans="1:22" x14ac:dyDescent="0.2">
      <c r="A2571" s="14" t="s">
        <v>71</v>
      </c>
      <c r="B2571" s="14" t="s">
        <v>152</v>
      </c>
      <c r="C2571" s="14" t="s">
        <v>49</v>
      </c>
      <c r="D2571" s="14" t="s">
        <v>5</v>
      </c>
      <c r="E2571" s="14" t="s">
        <v>159</v>
      </c>
      <c r="F2571" s="43">
        <v>0</v>
      </c>
      <c r="V2571"/>
    </row>
    <row r="2572" spans="1:22" x14ac:dyDescent="0.2">
      <c r="A2572" s="14" t="s">
        <v>71</v>
      </c>
      <c r="B2572" s="14" t="s">
        <v>152</v>
      </c>
      <c r="C2572" s="14" t="s">
        <v>141</v>
      </c>
      <c r="D2572" s="14" t="s">
        <v>5</v>
      </c>
      <c r="E2572" s="14" t="s">
        <v>159</v>
      </c>
      <c r="F2572" s="43">
        <v>0</v>
      </c>
      <c r="V2572"/>
    </row>
    <row r="2573" spans="1:22" x14ac:dyDescent="0.2">
      <c r="A2573" s="14" t="s">
        <v>72</v>
      </c>
      <c r="B2573" s="14" t="s">
        <v>152</v>
      </c>
      <c r="C2573" s="14" t="s">
        <v>153</v>
      </c>
      <c r="D2573" s="14" t="s">
        <v>5</v>
      </c>
      <c r="E2573" s="14" t="s">
        <v>159</v>
      </c>
      <c r="F2573" s="43">
        <v>0</v>
      </c>
      <c r="V2573"/>
    </row>
    <row r="2574" spans="1:22" x14ac:dyDescent="0.2">
      <c r="A2574" s="14" t="s">
        <v>72</v>
      </c>
      <c r="B2574" s="14" t="s">
        <v>152</v>
      </c>
      <c r="C2574" s="14" t="s">
        <v>49</v>
      </c>
      <c r="D2574" s="14" t="s">
        <v>5</v>
      </c>
      <c r="E2574" s="14" t="s">
        <v>159</v>
      </c>
      <c r="F2574" s="43">
        <v>0</v>
      </c>
      <c r="V2574"/>
    </row>
    <row r="2575" spans="1:22" x14ac:dyDescent="0.2">
      <c r="A2575" s="14" t="s">
        <v>72</v>
      </c>
      <c r="B2575" s="14" t="s">
        <v>152</v>
      </c>
      <c r="C2575" s="14" t="s">
        <v>141</v>
      </c>
      <c r="D2575" s="14" t="s">
        <v>5</v>
      </c>
      <c r="E2575" s="14" t="s">
        <v>159</v>
      </c>
      <c r="F2575" s="43">
        <v>0</v>
      </c>
      <c r="V2575"/>
    </row>
    <row r="2576" spans="1:22" x14ac:dyDescent="0.2">
      <c r="A2576" s="14" t="s">
        <v>70</v>
      </c>
      <c r="B2576" s="14" t="s">
        <v>70</v>
      </c>
      <c r="C2576" s="14" t="s">
        <v>153</v>
      </c>
      <c r="D2576" s="14" t="s">
        <v>5</v>
      </c>
      <c r="E2576" s="14" t="s">
        <v>162</v>
      </c>
      <c r="F2576" s="43">
        <v>1.1131739267730154</v>
      </c>
      <c r="V2576"/>
    </row>
    <row r="2577" spans="1:22" x14ac:dyDescent="0.2">
      <c r="A2577" s="14" t="s">
        <v>70</v>
      </c>
      <c r="B2577" s="14" t="s">
        <v>70</v>
      </c>
      <c r="C2577" s="14" t="s">
        <v>49</v>
      </c>
      <c r="D2577" s="14" t="s">
        <v>5</v>
      </c>
      <c r="E2577" s="14" t="s">
        <v>162</v>
      </c>
      <c r="F2577" s="43">
        <v>5.1386743783950806E-2</v>
      </c>
      <c r="V2577"/>
    </row>
    <row r="2578" spans="1:22" x14ac:dyDescent="0.2">
      <c r="A2578" s="14" t="s">
        <v>70</v>
      </c>
      <c r="B2578" s="14" t="s">
        <v>70</v>
      </c>
      <c r="C2578" s="14" t="s">
        <v>141</v>
      </c>
      <c r="D2578" s="14" t="s">
        <v>5</v>
      </c>
      <c r="E2578" s="14" t="s">
        <v>162</v>
      </c>
      <c r="F2578" s="43">
        <v>2.98363680485636E-4</v>
      </c>
      <c r="V2578"/>
    </row>
    <row r="2579" spans="1:22" x14ac:dyDescent="0.2">
      <c r="A2579" s="14" t="s">
        <v>71</v>
      </c>
      <c r="B2579" s="14" t="s">
        <v>70</v>
      </c>
      <c r="C2579" s="14" t="s">
        <v>153</v>
      </c>
      <c r="D2579" s="14" t="s">
        <v>5</v>
      </c>
      <c r="E2579" s="14" t="s">
        <v>162</v>
      </c>
      <c r="F2579" s="43">
        <v>1.1131739267730154</v>
      </c>
      <c r="V2579"/>
    </row>
    <row r="2580" spans="1:22" x14ac:dyDescent="0.2">
      <c r="A2580" s="14" t="s">
        <v>71</v>
      </c>
      <c r="B2580" s="14" t="s">
        <v>70</v>
      </c>
      <c r="C2580" s="14" t="s">
        <v>49</v>
      </c>
      <c r="D2580" s="14" t="s">
        <v>5</v>
      </c>
      <c r="E2580" s="14" t="s">
        <v>162</v>
      </c>
      <c r="F2580" s="43">
        <v>5.1386743783950806E-2</v>
      </c>
      <c r="V2580"/>
    </row>
    <row r="2581" spans="1:22" x14ac:dyDescent="0.2">
      <c r="A2581" s="14" t="s">
        <v>71</v>
      </c>
      <c r="B2581" s="14" t="s">
        <v>70</v>
      </c>
      <c r="C2581" s="14" t="s">
        <v>141</v>
      </c>
      <c r="D2581" s="14" t="s">
        <v>5</v>
      </c>
      <c r="E2581" s="14" t="s">
        <v>162</v>
      </c>
      <c r="F2581" s="43">
        <v>2.98363680485636E-4</v>
      </c>
      <c r="V2581"/>
    </row>
    <row r="2582" spans="1:22" x14ac:dyDescent="0.2">
      <c r="A2582" s="14" t="s">
        <v>72</v>
      </c>
      <c r="B2582" s="14" t="s">
        <v>70</v>
      </c>
      <c r="C2582" s="14" t="s">
        <v>153</v>
      </c>
      <c r="D2582" s="14" t="s">
        <v>5</v>
      </c>
      <c r="E2582" s="14" t="s">
        <v>162</v>
      </c>
      <c r="F2582" s="43">
        <v>1.1131739267730154</v>
      </c>
      <c r="V2582"/>
    </row>
    <row r="2583" spans="1:22" x14ac:dyDescent="0.2">
      <c r="A2583" s="14" t="s">
        <v>72</v>
      </c>
      <c r="B2583" s="14" t="s">
        <v>70</v>
      </c>
      <c r="C2583" s="14" t="s">
        <v>49</v>
      </c>
      <c r="D2583" s="14" t="s">
        <v>5</v>
      </c>
      <c r="E2583" s="14" t="s">
        <v>162</v>
      </c>
      <c r="F2583" s="43">
        <v>5.1386743783950806E-2</v>
      </c>
      <c r="V2583"/>
    </row>
    <row r="2584" spans="1:22" x14ac:dyDescent="0.2">
      <c r="A2584" s="14" t="s">
        <v>72</v>
      </c>
      <c r="B2584" s="14" t="s">
        <v>70</v>
      </c>
      <c r="C2584" s="14" t="s">
        <v>141</v>
      </c>
      <c r="D2584" s="14" t="s">
        <v>5</v>
      </c>
      <c r="E2584" s="14" t="s">
        <v>162</v>
      </c>
      <c r="F2584" s="43">
        <v>2.98363680485636E-4</v>
      </c>
      <c r="V2584"/>
    </row>
    <row r="2585" spans="1:22" x14ac:dyDescent="0.2">
      <c r="A2585" s="14" t="s">
        <v>70</v>
      </c>
      <c r="B2585" s="14" t="s">
        <v>152</v>
      </c>
      <c r="C2585" s="14" t="s">
        <v>153</v>
      </c>
      <c r="D2585" s="14" t="s">
        <v>5</v>
      </c>
      <c r="E2585" s="14" t="s">
        <v>162</v>
      </c>
      <c r="F2585" s="43">
        <v>1.1131739267730154</v>
      </c>
      <c r="V2585"/>
    </row>
    <row r="2586" spans="1:22" x14ac:dyDescent="0.2">
      <c r="A2586" s="14" t="s">
        <v>70</v>
      </c>
      <c r="B2586" s="14" t="s">
        <v>152</v>
      </c>
      <c r="C2586" s="14" t="s">
        <v>49</v>
      </c>
      <c r="D2586" s="14" t="s">
        <v>5</v>
      </c>
      <c r="E2586" s="14" t="s">
        <v>162</v>
      </c>
      <c r="F2586" s="43">
        <v>5.1386743783950806E-2</v>
      </c>
      <c r="V2586"/>
    </row>
    <row r="2587" spans="1:22" x14ac:dyDescent="0.2">
      <c r="A2587" s="14" t="s">
        <v>70</v>
      </c>
      <c r="B2587" s="14" t="s">
        <v>152</v>
      </c>
      <c r="C2587" s="14" t="s">
        <v>141</v>
      </c>
      <c r="D2587" s="14" t="s">
        <v>5</v>
      </c>
      <c r="E2587" s="14" t="s">
        <v>162</v>
      </c>
      <c r="F2587" s="43">
        <v>2.98363680485636E-4</v>
      </c>
      <c r="V2587"/>
    </row>
    <row r="2588" spans="1:22" x14ac:dyDescent="0.2">
      <c r="A2588" s="14" t="s">
        <v>71</v>
      </c>
      <c r="B2588" s="14" t="s">
        <v>152</v>
      </c>
      <c r="C2588" s="14" t="s">
        <v>153</v>
      </c>
      <c r="D2588" s="14" t="s">
        <v>5</v>
      </c>
      <c r="E2588" s="14" t="s">
        <v>162</v>
      </c>
      <c r="F2588" s="43">
        <v>1.1131739267730154</v>
      </c>
      <c r="V2588"/>
    </row>
    <row r="2589" spans="1:22" x14ac:dyDescent="0.2">
      <c r="A2589" s="14" t="s">
        <v>71</v>
      </c>
      <c r="B2589" s="14" t="s">
        <v>152</v>
      </c>
      <c r="C2589" s="14" t="s">
        <v>49</v>
      </c>
      <c r="D2589" s="14" t="s">
        <v>5</v>
      </c>
      <c r="E2589" s="14" t="s">
        <v>162</v>
      </c>
      <c r="F2589" s="43">
        <v>5.1386743783950806E-2</v>
      </c>
      <c r="V2589"/>
    </row>
    <row r="2590" spans="1:22" x14ac:dyDescent="0.2">
      <c r="A2590" s="14" t="s">
        <v>71</v>
      </c>
      <c r="B2590" s="14" t="s">
        <v>152</v>
      </c>
      <c r="C2590" s="14" t="s">
        <v>141</v>
      </c>
      <c r="D2590" s="14" t="s">
        <v>5</v>
      </c>
      <c r="E2590" s="14" t="s">
        <v>162</v>
      </c>
      <c r="F2590" s="43">
        <v>2.98363680485636E-4</v>
      </c>
      <c r="V2590"/>
    </row>
    <row r="2591" spans="1:22" x14ac:dyDescent="0.2">
      <c r="A2591" s="14" t="s">
        <v>72</v>
      </c>
      <c r="B2591" s="14" t="s">
        <v>152</v>
      </c>
      <c r="C2591" s="14" t="s">
        <v>153</v>
      </c>
      <c r="D2591" s="14" t="s">
        <v>5</v>
      </c>
      <c r="E2591" s="14" t="s">
        <v>162</v>
      </c>
      <c r="F2591" s="43">
        <v>1.1131739267730154</v>
      </c>
      <c r="V2591"/>
    </row>
    <row r="2592" spans="1:22" x14ac:dyDescent="0.2">
      <c r="A2592" s="14" t="s">
        <v>72</v>
      </c>
      <c r="B2592" s="14" t="s">
        <v>152</v>
      </c>
      <c r="C2592" s="14" t="s">
        <v>49</v>
      </c>
      <c r="D2592" s="14" t="s">
        <v>5</v>
      </c>
      <c r="E2592" s="14" t="s">
        <v>162</v>
      </c>
      <c r="F2592" s="43">
        <v>5.1386743783950806E-2</v>
      </c>
      <c r="V2592"/>
    </row>
    <row r="2593" spans="1:22" x14ac:dyDescent="0.2">
      <c r="A2593" s="14" t="s">
        <v>72</v>
      </c>
      <c r="B2593" s="14" t="s">
        <v>152</v>
      </c>
      <c r="C2593" s="14" t="s">
        <v>141</v>
      </c>
      <c r="D2593" s="14" t="s">
        <v>5</v>
      </c>
      <c r="E2593" s="14" t="s">
        <v>162</v>
      </c>
      <c r="F2593" s="43">
        <v>2.98363680485636E-4</v>
      </c>
      <c r="V2593"/>
    </row>
    <row r="2594" spans="1:22" x14ac:dyDescent="0.2">
      <c r="A2594" s="14" t="s">
        <v>70</v>
      </c>
      <c r="B2594" s="14" t="s">
        <v>70</v>
      </c>
      <c r="C2594" s="14" t="s">
        <v>153</v>
      </c>
      <c r="D2594" s="14" t="s">
        <v>5</v>
      </c>
      <c r="E2594" s="14" t="s">
        <v>163</v>
      </c>
      <c r="F2594" s="43">
        <v>278.04212480783463</v>
      </c>
      <c r="V2594"/>
    </row>
    <row r="2595" spans="1:22" x14ac:dyDescent="0.2">
      <c r="A2595" s="14" t="s">
        <v>70</v>
      </c>
      <c r="B2595" s="14" t="s">
        <v>70</v>
      </c>
      <c r="C2595" s="14" t="s">
        <v>49</v>
      </c>
      <c r="D2595" s="14" t="s">
        <v>5</v>
      </c>
      <c r="E2595" s="14" t="s">
        <v>163</v>
      </c>
      <c r="F2595" s="43">
        <v>12.835082054138184</v>
      </c>
      <c r="V2595"/>
    </row>
    <row r="2596" spans="1:22" x14ac:dyDescent="0.2">
      <c r="A2596" s="14" t="s">
        <v>70</v>
      </c>
      <c r="B2596" s="14" t="s">
        <v>70</v>
      </c>
      <c r="C2596" s="14" t="s">
        <v>141</v>
      </c>
      <c r="D2596" s="14" t="s">
        <v>5</v>
      </c>
      <c r="E2596" s="14" t="s">
        <v>163</v>
      </c>
      <c r="F2596" s="43">
        <v>7.4523553252220154E-2</v>
      </c>
      <c r="V2596"/>
    </row>
    <row r="2597" spans="1:22" x14ac:dyDescent="0.2">
      <c r="A2597" s="14" t="s">
        <v>71</v>
      </c>
      <c r="B2597" s="14" t="s">
        <v>70</v>
      </c>
      <c r="C2597" s="14" t="s">
        <v>153</v>
      </c>
      <c r="D2597" s="14" t="s">
        <v>5</v>
      </c>
      <c r="E2597" s="14" t="s">
        <v>163</v>
      </c>
      <c r="F2597" s="43">
        <v>278.04212480783463</v>
      </c>
      <c r="V2597"/>
    </row>
    <row r="2598" spans="1:22" x14ac:dyDescent="0.2">
      <c r="A2598" s="14" t="s">
        <v>71</v>
      </c>
      <c r="B2598" s="14" t="s">
        <v>70</v>
      </c>
      <c r="C2598" s="14" t="s">
        <v>49</v>
      </c>
      <c r="D2598" s="14" t="s">
        <v>5</v>
      </c>
      <c r="E2598" s="14" t="s">
        <v>163</v>
      </c>
      <c r="F2598" s="43">
        <v>12.835082054138184</v>
      </c>
      <c r="V2598"/>
    </row>
    <row r="2599" spans="1:22" x14ac:dyDescent="0.2">
      <c r="A2599" s="14" t="s">
        <v>71</v>
      </c>
      <c r="B2599" s="14" t="s">
        <v>70</v>
      </c>
      <c r="C2599" s="14" t="s">
        <v>141</v>
      </c>
      <c r="D2599" s="14" t="s">
        <v>5</v>
      </c>
      <c r="E2599" s="14" t="s">
        <v>163</v>
      </c>
      <c r="F2599" s="43">
        <v>7.4523553252220154E-2</v>
      </c>
      <c r="V2599"/>
    </row>
    <row r="2600" spans="1:22" x14ac:dyDescent="0.2">
      <c r="A2600" s="14" t="s">
        <v>72</v>
      </c>
      <c r="B2600" s="14" t="s">
        <v>70</v>
      </c>
      <c r="C2600" s="14" t="s">
        <v>153</v>
      </c>
      <c r="D2600" s="14" t="s">
        <v>5</v>
      </c>
      <c r="E2600" s="14" t="s">
        <v>163</v>
      </c>
      <c r="F2600" s="43">
        <v>278.04212480783463</v>
      </c>
      <c r="V2600"/>
    </row>
    <row r="2601" spans="1:22" x14ac:dyDescent="0.2">
      <c r="A2601" s="14" t="s">
        <v>72</v>
      </c>
      <c r="B2601" s="14" t="s">
        <v>70</v>
      </c>
      <c r="C2601" s="14" t="s">
        <v>49</v>
      </c>
      <c r="D2601" s="14" t="s">
        <v>5</v>
      </c>
      <c r="E2601" s="14" t="s">
        <v>163</v>
      </c>
      <c r="F2601" s="43">
        <v>12.835082054138184</v>
      </c>
      <c r="V2601"/>
    </row>
    <row r="2602" spans="1:22" x14ac:dyDescent="0.2">
      <c r="A2602" s="14" t="s">
        <v>72</v>
      </c>
      <c r="B2602" s="14" t="s">
        <v>70</v>
      </c>
      <c r="C2602" s="14" t="s">
        <v>141</v>
      </c>
      <c r="D2602" s="14" t="s">
        <v>5</v>
      </c>
      <c r="E2602" s="14" t="s">
        <v>163</v>
      </c>
      <c r="F2602" s="43">
        <v>7.4523553252220154E-2</v>
      </c>
      <c r="V2602"/>
    </row>
    <row r="2603" spans="1:22" x14ac:dyDescent="0.2">
      <c r="A2603" s="14" t="s">
        <v>70</v>
      </c>
      <c r="B2603" s="14" t="s">
        <v>152</v>
      </c>
      <c r="C2603" s="14" t="s">
        <v>153</v>
      </c>
      <c r="D2603" s="14" t="s">
        <v>5</v>
      </c>
      <c r="E2603" s="14" t="s">
        <v>163</v>
      </c>
      <c r="F2603" s="43">
        <v>278.04212480783463</v>
      </c>
      <c r="V2603"/>
    </row>
    <row r="2604" spans="1:22" x14ac:dyDescent="0.2">
      <c r="A2604" s="14" t="s">
        <v>70</v>
      </c>
      <c r="B2604" s="14" t="s">
        <v>152</v>
      </c>
      <c r="C2604" s="14" t="s">
        <v>49</v>
      </c>
      <c r="D2604" s="14" t="s">
        <v>5</v>
      </c>
      <c r="E2604" s="14" t="s">
        <v>163</v>
      </c>
      <c r="F2604" s="43">
        <v>12.835082054138184</v>
      </c>
      <c r="V2604"/>
    </row>
    <row r="2605" spans="1:22" x14ac:dyDescent="0.2">
      <c r="A2605" s="14" t="s">
        <v>70</v>
      </c>
      <c r="B2605" s="14" t="s">
        <v>152</v>
      </c>
      <c r="C2605" s="14" t="s">
        <v>141</v>
      </c>
      <c r="D2605" s="14" t="s">
        <v>5</v>
      </c>
      <c r="E2605" s="14" t="s">
        <v>163</v>
      </c>
      <c r="F2605" s="43">
        <v>7.4523553252220154E-2</v>
      </c>
      <c r="V2605"/>
    </row>
    <row r="2606" spans="1:22" x14ac:dyDescent="0.2">
      <c r="A2606" s="14" t="s">
        <v>71</v>
      </c>
      <c r="B2606" s="14" t="s">
        <v>152</v>
      </c>
      <c r="C2606" s="14" t="s">
        <v>153</v>
      </c>
      <c r="D2606" s="14" t="s">
        <v>5</v>
      </c>
      <c r="E2606" s="14" t="s">
        <v>163</v>
      </c>
      <c r="F2606" s="43">
        <v>278.04212480783463</v>
      </c>
      <c r="V2606"/>
    </row>
    <row r="2607" spans="1:22" x14ac:dyDescent="0.2">
      <c r="A2607" s="14" t="s">
        <v>71</v>
      </c>
      <c r="B2607" s="14" t="s">
        <v>152</v>
      </c>
      <c r="C2607" s="14" t="s">
        <v>49</v>
      </c>
      <c r="D2607" s="14" t="s">
        <v>5</v>
      </c>
      <c r="E2607" s="14" t="s">
        <v>163</v>
      </c>
      <c r="F2607" s="43">
        <v>12.835082054138184</v>
      </c>
      <c r="V2607"/>
    </row>
    <row r="2608" spans="1:22" x14ac:dyDescent="0.2">
      <c r="A2608" s="14" t="s">
        <v>71</v>
      </c>
      <c r="B2608" s="14" t="s">
        <v>152</v>
      </c>
      <c r="C2608" s="14" t="s">
        <v>141</v>
      </c>
      <c r="D2608" s="14" t="s">
        <v>5</v>
      </c>
      <c r="E2608" s="14" t="s">
        <v>163</v>
      </c>
      <c r="F2608" s="43">
        <v>7.4523553252220154E-2</v>
      </c>
      <c r="V2608"/>
    </row>
    <row r="2609" spans="1:22" x14ac:dyDescent="0.2">
      <c r="A2609" s="14" t="s">
        <v>72</v>
      </c>
      <c r="B2609" s="14" t="s">
        <v>152</v>
      </c>
      <c r="C2609" s="14" t="s">
        <v>153</v>
      </c>
      <c r="D2609" s="14" t="s">
        <v>5</v>
      </c>
      <c r="E2609" s="14" t="s">
        <v>163</v>
      </c>
      <c r="F2609" s="43">
        <v>278.04212480783463</v>
      </c>
      <c r="V2609"/>
    </row>
    <row r="2610" spans="1:22" x14ac:dyDescent="0.2">
      <c r="A2610" s="14" t="s">
        <v>72</v>
      </c>
      <c r="B2610" s="14" t="s">
        <v>152</v>
      </c>
      <c r="C2610" s="14" t="s">
        <v>49</v>
      </c>
      <c r="D2610" s="14" t="s">
        <v>5</v>
      </c>
      <c r="E2610" s="14" t="s">
        <v>163</v>
      </c>
      <c r="F2610" s="43">
        <v>12.835082054138184</v>
      </c>
      <c r="V2610"/>
    </row>
    <row r="2611" spans="1:22" x14ac:dyDescent="0.2">
      <c r="A2611" s="14" t="s">
        <v>72</v>
      </c>
      <c r="B2611" s="14" t="s">
        <v>152</v>
      </c>
      <c r="C2611" s="14" t="s">
        <v>141</v>
      </c>
      <c r="D2611" s="14" t="s">
        <v>5</v>
      </c>
      <c r="E2611" s="14" t="s">
        <v>163</v>
      </c>
      <c r="F2611" s="43">
        <v>7.4523553252220154E-2</v>
      </c>
      <c r="V2611"/>
    </row>
    <row r="2612" spans="1:22" x14ac:dyDescent="0.2">
      <c r="A2612" s="14" t="s">
        <v>70</v>
      </c>
      <c r="B2612" s="14" t="s">
        <v>70</v>
      </c>
      <c r="C2612" s="14" t="s">
        <v>153</v>
      </c>
      <c r="D2612" s="14" t="s">
        <v>5</v>
      </c>
      <c r="E2612" s="14" t="s">
        <v>164</v>
      </c>
      <c r="F2612" s="43">
        <v>286.16264668479562</v>
      </c>
      <c r="V2612"/>
    </row>
    <row r="2613" spans="1:22" x14ac:dyDescent="0.2">
      <c r="A2613" s="14" t="s">
        <v>70</v>
      </c>
      <c r="B2613" s="14" t="s">
        <v>70</v>
      </c>
      <c r="C2613" s="14" t="s">
        <v>49</v>
      </c>
      <c r="D2613" s="14" t="s">
        <v>5</v>
      </c>
      <c r="E2613" s="14" t="s">
        <v>164</v>
      </c>
      <c r="F2613" s="43">
        <v>13.209944725036621</v>
      </c>
      <c r="V2613"/>
    </row>
    <row r="2614" spans="1:22" x14ac:dyDescent="0.2">
      <c r="A2614" s="14" t="s">
        <v>70</v>
      </c>
      <c r="B2614" s="14" t="s">
        <v>70</v>
      </c>
      <c r="C2614" s="14" t="s">
        <v>141</v>
      </c>
      <c r="D2614" s="14" t="s">
        <v>5</v>
      </c>
      <c r="E2614" s="14" t="s">
        <v>164</v>
      </c>
      <c r="F2614" s="43">
        <v>7.6700091361999512E-2</v>
      </c>
      <c r="V2614"/>
    </row>
    <row r="2615" spans="1:22" x14ac:dyDescent="0.2">
      <c r="A2615" s="14" t="s">
        <v>71</v>
      </c>
      <c r="B2615" s="14" t="s">
        <v>70</v>
      </c>
      <c r="C2615" s="14" t="s">
        <v>153</v>
      </c>
      <c r="D2615" s="14" t="s">
        <v>5</v>
      </c>
      <c r="E2615" s="14" t="s">
        <v>164</v>
      </c>
      <c r="F2615" s="43">
        <v>285.77552632987499</v>
      </c>
      <c r="V2615"/>
    </row>
    <row r="2616" spans="1:22" x14ac:dyDescent="0.2">
      <c r="A2616" s="14" t="s">
        <v>71</v>
      </c>
      <c r="B2616" s="14" t="s">
        <v>70</v>
      </c>
      <c r="C2616" s="14" t="s">
        <v>49</v>
      </c>
      <c r="D2616" s="14" t="s">
        <v>5</v>
      </c>
      <c r="E2616" s="14" t="s">
        <v>164</v>
      </c>
      <c r="F2616" s="43">
        <v>13.192074775695801</v>
      </c>
      <c r="V2616"/>
    </row>
    <row r="2617" spans="1:22" x14ac:dyDescent="0.2">
      <c r="A2617" s="14" t="s">
        <v>71</v>
      </c>
      <c r="B2617" s="14" t="s">
        <v>70</v>
      </c>
      <c r="C2617" s="14" t="s">
        <v>141</v>
      </c>
      <c r="D2617" s="14" t="s">
        <v>5</v>
      </c>
      <c r="E2617" s="14" t="s">
        <v>164</v>
      </c>
      <c r="F2617" s="43">
        <v>7.659633457660675E-2</v>
      </c>
      <c r="V2617"/>
    </row>
    <row r="2618" spans="1:22" x14ac:dyDescent="0.2">
      <c r="A2618" s="14" t="s">
        <v>72</v>
      </c>
      <c r="B2618" s="14" t="s">
        <v>70</v>
      </c>
      <c r="C2618" s="14" t="s">
        <v>153</v>
      </c>
      <c r="D2618" s="14" t="s">
        <v>5</v>
      </c>
      <c r="E2618" s="14" t="s">
        <v>164</v>
      </c>
      <c r="F2618" s="43">
        <v>413.30382604151964</v>
      </c>
      <c r="V2618"/>
    </row>
    <row r="2619" spans="1:22" x14ac:dyDescent="0.2">
      <c r="A2619" s="14" t="s">
        <v>72</v>
      </c>
      <c r="B2619" s="14" t="s">
        <v>70</v>
      </c>
      <c r="C2619" s="14" t="s">
        <v>49</v>
      </c>
      <c r="D2619" s="14" t="s">
        <v>5</v>
      </c>
      <c r="E2619" s="14" t="s">
        <v>164</v>
      </c>
      <c r="F2619" s="43">
        <v>19.079082489013672</v>
      </c>
      <c r="V2619"/>
    </row>
    <row r="2620" spans="1:22" x14ac:dyDescent="0.2">
      <c r="A2620" s="14" t="s">
        <v>72</v>
      </c>
      <c r="B2620" s="14" t="s">
        <v>70</v>
      </c>
      <c r="C2620" s="14" t="s">
        <v>141</v>
      </c>
      <c r="D2620" s="14" t="s">
        <v>5</v>
      </c>
      <c r="E2620" s="14" t="s">
        <v>164</v>
      </c>
      <c r="F2620" s="43">
        <v>0.11077770590782166</v>
      </c>
      <c r="V2620"/>
    </row>
    <row r="2621" spans="1:22" x14ac:dyDescent="0.2">
      <c r="A2621" s="14" t="s">
        <v>70</v>
      </c>
      <c r="B2621" s="14" t="s">
        <v>152</v>
      </c>
      <c r="C2621" s="14" t="s">
        <v>153</v>
      </c>
      <c r="D2621" s="14" t="s">
        <v>5</v>
      </c>
      <c r="E2621" s="14" t="s">
        <v>164</v>
      </c>
      <c r="F2621" s="43">
        <v>286.16264668479562</v>
      </c>
      <c r="V2621"/>
    </row>
    <row r="2622" spans="1:22" x14ac:dyDescent="0.2">
      <c r="A2622" s="14" t="s">
        <v>70</v>
      </c>
      <c r="B2622" s="14" t="s">
        <v>152</v>
      </c>
      <c r="C2622" s="14" t="s">
        <v>49</v>
      </c>
      <c r="D2622" s="14" t="s">
        <v>5</v>
      </c>
      <c r="E2622" s="14" t="s">
        <v>164</v>
      </c>
      <c r="F2622" s="43">
        <v>13.209944725036621</v>
      </c>
      <c r="V2622"/>
    </row>
    <row r="2623" spans="1:22" x14ac:dyDescent="0.2">
      <c r="A2623" s="14" t="s">
        <v>70</v>
      </c>
      <c r="B2623" s="14" t="s">
        <v>152</v>
      </c>
      <c r="C2623" s="14" t="s">
        <v>141</v>
      </c>
      <c r="D2623" s="14" t="s">
        <v>5</v>
      </c>
      <c r="E2623" s="14" t="s">
        <v>164</v>
      </c>
      <c r="F2623" s="43">
        <v>7.6700091361999512E-2</v>
      </c>
      <c r="V2623"/>
    </row>
    <row r="2624" spans="1:22" x14ac:dyDescent="0.2">
      <c r="A2624" s="14" t="s">
        <v>71</v>
      </c>
      <c r="B2624" s="14" t="s">
        <v>152</v>
      </c>
      <c r="C2624" s="14" t="s">
        <v>153</v>
      </c>
      <c r="D2624" s="14" t="s">
        <v>5</v>
      </c>
      <c r="E2624" s="14" t="s">
        <v>164</v>
      </c>
      <c r="F2624" s="43">
        <v>285.77552632987499</v>
      </c>
      <c r="V2624"/>
    </row>
    <row r="2625" spans="1:22" x14ac:dyDescent="0.2">
      <c r="A2625" s="14" t="s">
        <v>71</v>
      </c>
      <c r="B2625" s="14" t="s">
        <v>152</v>
      </c>
      <c r="C2625" s="14" t="s">
        <v>49</v>
      </c>
      <c r="D2625" s="14" t="s">
        <v>5</v>
      </c>
      <c r="E2625" s="14" t="s">
        <v>164</v>
      </c>
      <c r="F2625" s="43">
        <v>13.192074775695801</v>
      </c>
      <c r="V2625"/>
    </row>
    <row r="2626" spans="1:22" x14ac:dyDescent="0.2">
      <c r="A2626" s="14" t="s">
        <v>71</v>
      </c>
      <c r="B2626" s="14" t="s">
        <v>152</v>
      </c>
      <c r="C2626" s="14" t="s">
        <v>141</v>
      </c>
      <c r="D2626" s="14" t="s">
        <v>5</v>
      </c>
      <c r="E2626" s="14" t="s">
        <v>164</v>
      </c>
      <c r="F2626" s="43">
        <v>7.659633457660675E-2</v>
      </c>
      <c r="V2626"/>
    </row>
    <row r="2627" spans="1:22" x14ac:dyDescent="0.2">
      <c r="A2627" s="14" t="s">
        <v>72</v>
      </c>
      <c r="B2627" s="14" t="s">
        <v>152</v>
      </c>
      <c r="C2627" s="14" t="s">
        <v>153</v>
      </c>
      <c r="D2627" s="14" t="s">
        <v>5</v>
      </c>
      <c r="E2627" s="14" t="s">
        <v>164</v>
      </c>
      <c r="F2627" s="43">
        <v>413.30382604151964</v>
      </c>
      <c r="V2627"/>
    </row>
    <row r="2628" spans="1:22" x14ac:dyDescent="0.2">
      <c r="A2628" s="14" t="s">
        <v>72</v>
      </c>
      <c r="B2628" s="14" t="s">
        <v>152</v>
      </c>
      <c r="C2628" s="14" t="s">
        <v>49</v>
      </c>
      <c r="D2628" s="14" t="s">
        <v>5</v>
      </c>
      <c r="E2628" s="14" t="s">
        <v>164</v>
      </c>
      <c r="F2628" s="43">
        <v>19.079082489013672</v>
      </c>
      <c r="V2628"/>
    </row>
    <row r="2629" spans="1:22" x14ac:dyDescent="0.2">
      <c r="A2629" s="14" t="s">
        <v>72</v>
      </c>
      <c r="B2629" s="14" t="s">
        <v>152</v>
      </c>
      <c r="C2629" s="14" t="s">
        <v>141</v>
      </c>
      <c r="D2629" s="14" t="s">
        <v>5</v>
      </c>
      <c r="E2629" s="14" t="s">
        <v>164</v>
      </c>
      <c r="F2629" s="43">
        <v>0.11077770590782166</v>
      </c>
      <c r="V2629"/>
    </row>
    <row r="2630" spans="1:22" x14ac:dyDescent="0.2">
      <c r="A2630" s="14" t="s">
        <v>70</v>
      </c>
      <c r="B2630" s="14" t="s">
        <v>70</v>
      </c>
      <c r="C2630" s="14" t="s">
        <v>153</v>
      </c>
      <c r="D2630" s="14" t="s">
        <v>5</v>
      </c>
      <c r="E2630" s="14" t="s">
        <v>165</v>
      </c>
      <c r="F2630" s="43">
        <v>0</v>
      </c>
      <c r="V2630"/>
    </row>
    <row r="2631" spans="1:22" x14ac:dyDescent="0.2">
      <c r="A2631" s="14" t="s">
        <v>70</v>
      </c>
      <c r="B2631" s="14" t="s">
        <v>70</v>
      </c>
      <c r="C2631" s="14" t="s">
        <v>49</v>
      </c>
      <c r="D2631" s="14" t="s">
        <v>5</v>
      </c>
      <c r="E2631" s="14" t="s">
        <v>165</v>
      </c>
      <c r="F2631" s="43">
        <v>0</v>
      </c>
      <c r="V2631"/>
    </row>
    <row r="2632" spans="1:22" x14ac:dyDescent="0.2">
      <c r="A2632" s="14" t="s">
        <v>70</v>
      </c>
      <c r="B2632" s="14" t="s">
        <v>70</v>
      </c>
      <c r="C2632" s="14" t="s">
        <v>141</v>
      </c>
      <c r="D2632" s="14" t="s">
        <v>5</v>
      </c>
      <c r="E2632" s="14" t="s">
        <v>165</v>
      </c>
      <c r="F2632" s="43">
        <v>0</v>
      </c>
      <c r="V2632"/>
    </row>
    <row r="2633" spans="1:22" x14ac:dyDescent="0.2">
      <c r="A2633" s="14" t="s">
        <v>71</v>
      </c>
      <c r="B2633" s="14" t="s">
        <v>70</v>
      </c>
      <c r="C2633" s="14" t="s">
        <v>153</v>
      </c>
      <c r="D2633" s="14" t="s">
        <v>5</v>
      </c>
      <c r="E2633" s="14" t="s">
        <v>165</v>
      </c>
      <c r="F2633" s="43">
        <v>0</v>
      </c>
      <c r="V2633"/>
    </row>
    <row r="2634" spans="1:22" x14ac:dyDescent="0.2">
      <c r="A2634" s="14" t="s">
        <v>71</v>
      </c>
      <c r="B2634" s="14" t="s">
        <v>70</v>
      </c>
      <c r="C2634" s="14" t="s">
        <v>49</v>
      </c>
      <c r="D2634" s="14" t="s">
        <v>5</v>
      </c>
      <c r="E2634" s="14" t="s">
        <v>165</v>
      </c>
      <c r="F2634" s="43">
        <v>0</v>
      </c>
      <c r="V2634"/>
    </row>
    <row r="2635" spans="1:22" x14ac:dyDescent="0.2">
      <c r="A2635" s="14" t="s">
        <v>71</v>
      </c>
      <c r="B2635" s="14" t="s">
        <v>70</v>
      </c>
      <c r="C2635" s="14" t="s">
        <v>141</v>
      </c>
      <c r="D2635" s="14" t="s">
        <v>5</v>
      </c>
      <c r="E2635" s="14" t="s">
        <v>165</v>
      </c>
      <c r="F2635" s="43">
        <v>0</v>
      </c>
      <c r="V2635"/>
    </row>
    <row r="2636" spans="1:22" x14ac:dyDescent="0.2">
      <c r="A2636" s="14" t="s">
        <v>72</v>
      </c>
      <c r="B2636" s="14" t="s">
        <v>70</v>
      </c>
      <c r="C2636" s="14" t="s">
        <v>153</v>
      </c>
      <c r="D2636" s="14" t="s">
        <v>5</v>
      </c>
      <c r="E2636" s="14" t="s">
        <v>165</v>
      </c>
      <c r="F2636" s="43">
        <v>0</v>
      </c>
      <c r="V2636"/>
    </row>
    <row r="2637" spans="1:22" x14ac:dyDescent="0.2">
      <c r="A2637" s="14" t="s">
        <v>72</v>
      </c>
      <c r="B2637" s="14" t="s">
        <v>70</v>
      </c>
      <c r="C2637" s="14" t="s">
        <v>49</v>
      </c>
      <c r="D2637" s="14" t="s">
        <v>5</v>
      </c>
      <c r="E2637" s="14" t="s">
        <v>165</v>
      </c>
      <c r="F2637" s="43">
        <v>0</v>
      </c>
      <c r="V2637"/>
    </row>
    <row r="2638" spans="1:22" x14ac:dyDescent="0.2">
      <c r="A2638" s="14" t="s">
        <v>72</v>
      </c>
      <c r="B2638" s="14" t="s">
        <v>70</v>
      </c>
      <c r="C2638" s="14" t="s">
        <v>141</v>
      </c>
      <c r="D2638" s="14" t="s">
        <v>5</v>
      </c>
      <c r="E2638" s="14" t="s">
        <v>165</v>
      </c>
      <c r="F2638" s="43">
        <v>0</v>
      </c>
      <c r="V2638"/>
    </row>
    <row r="2639" spans="1:22" x14ac:dyDescent="0.2">
      <c r="A2639" s="14" t="s">
        <v>70</v>
      </c>
      <c r="B2639" s="14" t="s">
        <v>152</v>
      </c>
      <c r="C2639" s="14" t="s">
        <v>153</v>
      </c>
      <c r="D2639" s="14" t="s">
        <v>5</v>
      </c>
      <c r="E2639" s="14" t="s">
        <v>165</v>
      </c>
      <c r="F2639" s="43">
        <v>0</v>
      </c>
      <c r="V2639"/>
    </row>
    <row r="2640" spans="1:22" x14ac:dyDescent="0.2">
      <c r="A2640" s="14" t="s">
        <v>70</v>
      </c>
      <c r="B2640" s="14" t="s">
        <v>152</v>
      </c>
      <c r="C2640" s="14" t="s">
        <v>49</v>
      </c>
      <c r="D2640" s="14" t="s">
        <v>5</v>
      </c>
      <c r="E2640" s="14" t="s">
        <v>165</v>
      </c>
      <c r="F2640" s="43">
        <v>0</v>
      </c>
      <c r="V2640"/>
    </row>
    <row r="2641" spans="1:22" x14ac:dyDescent="0.2">
      <c r="A2641" s="14" t="s">
        <v>70</v>
      </c>
      <c r="B2641" s="14" t="s">
        <v>152</v>
      </c>
      <c r="C2641" s="14" t="s">
        <v>141</v>
      </c>
      <c r="D2641" s="14" t="s">
        <v>5</v>
      </c>
      <c r="E2641" s="14" t="s">
        <v>165</v>
      </c>
      <c r="F2641" s="43">
        <v>0</v>
      </c>
      <c r="V2641"/>
    </row>
    <row r="2642" spans="1:22" x14ac:dyDescent="0.2">
      <c r="A2642" s="14" t="s">
        <v>71</v>
      </c>
      <c r="B2642" s="14" t="s">
        <v>152</v>
      </c>
      <c r="C2642" s="14" t="s">
        <v>153</v>
      </c>
      <c r="D2642" s="14" t="s">
        <v>5</v>
      </c>
      <c r="E2642" s="14" t="s">
        <v>165</v>
      </c>
      <c r="F2642" s="43">
        <v>0</v>
      </c>
      <c r="V2642"/>
    </row>
    <row r="2643" spans="1:22" x14ac:dyDescent="0.2">
      <c r="A2643" s="14" t="s">
        <v>71</v>
      </c>
      <c r="B2643" s="14" t="s">
        <v>152</v>
      </c>
      <c r="C2643" s="14" t="s">
        <v>49</v>
      </c>
      <c r="D2643" s="14" t="s">
        <v>5</v>
      </c>
      <c r="E2643" s="14" t="s">
        <v>165</v>
      </c>
      <c r="F2643" s="43">
        <v>0</v>
      </c>
      <c r="V2643"/>
    </row>
    <row r="2644" spans="1:22" x14ac:dyDescent="0.2">
      <c r="A2644" s="14" t="s">
        <v>71</v>
      </c>
      <c r="B2644" s="14" t="s">
        <v>152</v>
      </c>
      <c r="C2644" s="14" t="s">
        <v>141</v>
      </c>
      <c r="D2644" s="14" t="s">
        <v>5</v>
      </c>
      <c r="E2644" s="14" t="s">
        <v>165</v>
      </c>
      <c r="F2644" s="43">
        <v>0</v>
      </c>
      <c r="V2644"/>
    </row>
    <row r="2645" spans="1:22" x14ac:dyDescent="0.2">
      <c r="A2645" s="14" t="s">
        <v>72</v>
      </c>
      <c r="B2645" s="14" t="s">
        <v>152</v>
      </c>
      <c r="C2645" s="14" t="s">
        <v>153</v>
      </c>
      <c r="D2645" s="14" t="s">
        <v>5</v>
      </c>
      <c r="E2645" s="14" t="s">
        <v>165</v>
      </c>
      <c r="F2645" s="43">
        <v>0</v>
      </c>
      <c r="V2645"/>
    </row>
    <row r="2646" spans="1:22" x14ac:dyDescent="0.2">
      <c r="A2646" s="14" t="s">
        <v>72</v>
      </c>
      <c r="B2646" s="14" t="s">
        <v>152</v>
      </c>
      <c r="C2646" s="14" t="s">
        <v>49</v>
      </c>
      <c r="D2646" s="14" t="s">
        <v>5</v>
      </c>
      <c r="E2646" s="14" t="s">
        <v>165</v>
      </c>
      <c r="F2646" s="43">
        <v>0</v>
      </c>
      <c r="V2646"/>
    </row>
    <row r="2647" spans="1:22" x14ac:dyDescent="0.2">
      <c r="A2647" s="14" t="s">
        <v>72</v>
      </c>
      <c r="B2647" s="14" t="s">
        <v>152</v>
      </c>
      <c r="C2647" s="14" t="s">
        <v>141</v>
      </c>
      <c r="D2647" s="14" t="s">
        <v>5</v>
      </c>
      <c r="E2647" s="14" t="s">
        <v>165</v>
      </c>
      <c r="F2647" s="43">
        <v>0</v>
      </c>
      <c r="V2647"/>
    </row>
    <row r="2648" spans="1:22" x14ac:dyDescent="0.2">
      <c r="A2648" s="14" t="s">
        <v>70</v>
      </c>
      <c r="B2648" s="14" t="s">
        <v>70</v>
      </c>
      <c r="C2648" s="14" t="s">
        <v>153</v>
      </c>
      <c r="D2648" s="14" t="s">
        <v>5</v>
      </c>
      <c r="E2648" s="14" t="s">
        <v>166</v>
      </c>
      <c r="F2648" s="43">
        <v>9.4139999999999979</v>
      </c>
      <c r="V2648"/>
    </row>
    <row r="2649" spans="1:22" x14ac:dyDescent="0.2">
      <c r="A2649" s="14" t="s">
        <v>70</v>
      </c>
      <c r="B2649" s="14" t="s">
        <v>70</v>
      </c>
      <c r="C2649" s="14" t="s">
        <v>49</v>
      </c>
      <c r="D2649" s="14" t="s">
        <v>5</v>
      </c>
      <c r="E2649" s="14" t="s">
        <v>166</v>
      </c>
      <c r="F2649" s="43">
        <v>0.43457251787185669</v>
      </c>
      <c r="V2649"/>
    </row>
    <row r="2650" spans="1:22" x14ac:dyDescent="0.2">
      <c r="A2650" s="14" t="s">
        <v>70</v>
      </c>
      <c r="B2650" s="14" t="s">
        <v>70</v>
      </c>
      <c r="C2650" s="14" t="s">
        <v>141</v>
      </c>
      <c r="D2650" s="14" t="s">
        <v>5</v>
      </c>
      <c r="E2650" s="14" t="s">
        <v>166</v>
      </c>
      <c r="F2650" s="43">
        <v>2.5232317857444286E-3</v>
      </c>
      <c r="V2650"/>
    </row>
    <row r="2651" spans="1:22" x14ac:dyDescent="0.2">
      <c r="A2651" s="14" t="s">
        <v>71</v>
      </c>
      <c r="B2651" s="14" t="s">
        <v>70</v>
      </c>
      <c r="C2651" s="14" t="s">
        <v>153</v>
      </c>
      <c r="D2651" s="14" t="s">
        <v>5</v>
      </c>
      <c r="E2651" s="14" t="s">
        <v>166</v>
      </c>
      <c r="F2651" s="43">
        <v>9.4139999999999979</v>
      </c>
      <c r="V2651"/>
    </row>
    <row r="2652" spans="1:22" x14ac:dyDescent="0.2">
      <c r="A2652" s="14" t="s">
        <v>71</v>
      </c>
      <c r="B2652" s="14" t="s">
        <v>70</v>
      </c>
      <c r="C2652" s="14" t="s">
        <v>49</v>
      </c>
      <c r="D2652" s="14" t="s">
        <v>5</v>
      </c>
      <c r="E2652" s="14" t="s">
        <v>166</v>
      </c>
      <c r="F2652" s="43">
        <v>0.43457251787185669</v>
      </c>
      <c r="V2652"/>
    </row>
    <row r="2653" spans="1:22" x14ac:dyDescent="0.2">
      <c r="A2653" s="14" t="s">
        <v>71</v>
      </c>
      <c r="B2653" s="14" t="s">
        <v>70</v>
      </c>
      <c r="C2653" s="14" t="s">
        <v>141</v>
      </c>
      <c r="D2653" s="14" t="s">
        <v>5</v>
      </c>
      <c r="E2653" s="14" t="s">
        <v>166</v>
      </c>
      <c r="F2653" s="43">
        <v>2.5232317857444286E-3</v>
      </c>
      <c r="V2653"/>
    </row>
    <row r="2654" spans="1:22" x14ac:dyDescent="0.2">
      <c r="A2654" s="14" t="s">
        <v>72</v>
      </c>
      <c r="B2654" s="14" t="s">
        <v>70</v>
      </c>
      <c r="C2654" s="14" t="s">
        <v>153</v>
      </c>
      <c r="D2654" s="14" t="s">
        <v>5</v>
      </c>
      <c r="E2654" s="14" t="s">
        <v>166</v>
      </c>
      <c r="F2654" s="43">
        <v>9.4139999999999997</v>
      </c>
      <c r="V2654"/>
    </row>
    <row r="2655" spans="1:22" x14ac:dyDescent="0.2">
      <c r="A2655" s="14" t="s">
        <v>72</v>
      </c>
      <c r="B2655" s="14" t="s">
        <v>70</v>
      </c>
      <c r="C2655" s="14" t="s">
        <v>49</v>
      </c>
      <c r="D2655" s="14" t="s">
        <v>5</v>
      </c>
      <c r="E2655" s="14" t="s">
        <v>166</v>
      </c>
      <c r="F2655" s="43">
        <v>0.43457251787185669</v>
      </c>
      <c r="V2655"/>
    </row>
    <row r="2656" spans="1:22" x14ac:dyDescent="0.2">
      <c r="A2656" s="14" t="s">
        <v>72</v>
      </c>
      <c r="B2656" s="14" t="s">
        <v>70</v>
      </c>
      <c r="C2656" s="14" t="s">
        <v>141</v>
      </c>
      <c r="D2656" s="14" t="s">
        <v>5</v>
      </c>
      <c r="E2656" s="14" t="s">
        <v>166</v>
      </c>
      <c r="F2656" s="43">
        <v>2.5232317857444286E-3</v>
      </c>
      <c r="V2656"/>
    </row>
    <row r="2657" spans="1:22" x14ac:dyDescent="0.2">
      <c r="A2657" s="14" t="s">
        <v>70</v>
      </c>
      <c r="B2657" s="14" t="s">
        <v>152</v>
      </c>
      <c r="C2657" s="14" t="s">
        <v>153</v>
      </c>
      <c r="D2657" s="14" t="s">
        <v>5</v>
      </c>
      <c r="E2657" s="14" t="s">
        <v>166</v>
      </c>
      <c r="F2657" s="43">
        <v>9.4140000000000033</v>
      </c>
      <c r="V2657"/>
    </row>
    <row r="2658" spans="1:22" x14ac:dyDescent="0.2">
      <c r="A2658" s="14" t="s">
        <v>70</v>
      </c>
      <c r="B2658" s="14" t="s">
        <v>152</v>
      </c>
      <c r="C2658" s="14" t="s">
        <v>49</v>
      </c>
      <c r="D2658" s="14" t="s">
        <v>5</v>
      </c>
      <c r="E2658" s="14" t="s">
        <v>166</v>
      </c>
      <c r="F2658" s="43">
        <v>0.43457251787185669</v>
      </c>
      <c r="V2658"/>
    </row>
    <row r="2659" spans="1:22" x14ac:dyDescent="0.2">
      <c r="A2659" s="14" t="s">
        <v>70</v>
      </c>
      <c r="B2659" s="14" t="s">
        <v>152</v>
      </c>
      <c r="C2659" s="14" t="s">
        <v>141</v>
      </c>
      <c r="D2659" s="14" t="s">
        <v>5</v>
      </c>
      <c r="E2659" s="14" t="s">
        <v>166</v>
      </c>
      <c r="F2659" s="43">
        <v>2.5232317857444286E-3</v>
      </c>
      <c r="V2659"/>
    </row>
    <row r="2660" spans="1:22" x14ac:dyDescent="0.2">
      <c r="A2660" s="14" t="s">
        <v>71</v>
      </c>
      <c r="B2660" s="14" t="s">
        <v>152</v>
      </c>
      <c r="C2660" s="14" t="s">
        <v>153</v>
      </c>
      <c r="D2660" s="14" t="s">
        <v>5</v>
      </c>
      <c r="E2660" s="14" t="s">
        <v>166</v>
      </c>
      <c r="F2660" s="43">
        <v>9.4139999999999997</v>
      </c>
      <c r="V2660"/>
    </row>
    <row r="2661" spans="1:22" x14ac:dyDescent="0.2">
      <c r="A2661" s="14" t="s">
        <v>71</v>
      </c>
      <c r="B2661" s="14" t="s">
        <v>152</v>
      </c>
      <c r="C2661" s="14" t="s">
        <v>49</v>
      </c>
      <c r="D2661" s="14" t="s">
        <v>5</v>
      </c>
      <c r="E2661" s="14" t="s">
        <v>166</v>
      </c>
      <c r="F2661" s="43">
        <v>0.43457251787185669</v>
      </c>
      <c r="V2661"/>
    </row>
    <row r="2662" spans="1:22" x14ac:dyDescent="0.2">
      <c r="A2662" s="14" t="s">
        <v>71</v>
      </c>
      <c r="B2662" s="14" t="s">
        <v>152</v>
      </c>
      <c r="C2662" s="14" t="s">
        <v>141</v>
      </c>
      <c r="D2662" s="14" t="s">
        <v>5</v>
      </c>
      <c r="E2662" s="14" t="s">
        <v>166</v>
      </c>
      <c r="F2662" s="43">
        <v>2.5232317857444286E-3</v>
      </c>
      <c r="V2662"/>
    </row>
    <row r="2663" spans="1:22" x14ac:dyDescent="0.2">
      <c r="A2663" s="14" t="s">
        <v>72</v>
      </c>
      <c r="B2663" s="14" t="s">
        <v>152</v>
      </c>
      <c r="C2663" s="14" t="s">
        <v>153</v>
      </c>
      <c r="D2663" s="14" t="s">
        <v>5</v>
      </c>
      <c r="E2663" s="14" t="s">
        <v>166</v>
      </c>
      <c r="F2663" s="43">
        <v>9.4139999999999997</v>
      </c>
      <c r="V2663"/>
    </row>
    <row r="2664" spans="1:22" x14ac:dyDescent="0.2">
      <c r="A2664" s="14" t="s">
        <v>72</v>
      </c>
      <c r="B2664" s="14" t="s">
        <v>152</v>
      </c>
      <c r="C2664" s="14" t="s">
        <v>49</v>
      </c>
      <c r="D2664" s="14" t="s">
        <v>5</v>
      </c>
      <c r="E2664" s="14" t="s">
        <v>166</v>
      </c>
      <c r="F2664" s="43">
        <v>0.43457251787185669</v>
      </c>
      <c r="V2664"/>
    </row>
    <row r="2665" spans="1:22" x14ac:dyDescent="0.2">
      <c r="A2665" s="14" t="s">
        <v>72</v>
      </c>
      <c r="B2665" s="14" t="s">
        <v>152</v>
      </c>
      <c r="C2665" s="14" t="s">
        <v>141</v>
      </c>
      <c r="D2665" s="14" t="s">
        <v>5</v>
      </c>
      <c r="E2665" s="14" t="s">
        <v>166</v>
      </c>
      <c r="F2665" s="43">
        <v>2.5232317857444286E-3</v>
      </c>
      <c r="V2665"/>
    </row>
    <row r="2666" spans="1:22" x14ac:dyDescent="0.2">
      <c r="A2666" s="14" t="s">
        <v>70</v>
      </c>
      <c r="B2666" s="14" t="s">
        <v>70</v>
      </c>
      <c r="C2666" s="14" t="s">
        <v>153</v>
      </c>
      <c r="D2666" s="14" t="s">
        <v>5</v>
      </c>
      <c r="E2666" s="14" t="s">
        <v>167</v>
      </c>
      <c r="F2666" s="43">
        <v>295.57664646382909</v>
      </c>
      <c r="V2666"/>
    </row>
    <row r="2667" spans="1:22" x14ac:dyDescent="0.2">
      <c r="A2667" s="14" t="s">
        <v>70</v>
      </c>
      <c r="B2667" s="14" t="s">
        <v>70</v>
      </c>
      <c r="C2667" s="14" t="s">
        <v>49</v>
      </c>
      <c r="D2667" s="14" t="s">
        <v>5</v>
      </c>
      <c r="E2667" s="14" t="s">
        <v>167</v>
      </c>
      <c r="F2667" s="43">
        <v>13.64451789855957</v>
      </c>
      <c r="V2667"/>
    </row>
    <row r="2668" spans="1:22" x14ac:dyDescent="0.2">
      <c r="A2668" s="14" t="s">
        <v>70</v>
      </c>
      <c r="B2668" s="14" t="s">
        <v>70</v>
      </c>
      <c r="C2668" s="14" t="s">
        <v>141</v>
      </c>
      <c r="D2668" s="14" t="s">
        <v>5</v>
      </c>
      <c r="E2668" s="14" t="s">
        <v>167</v>
      </c>
      <c r="F2668" s="43">
        <v>7.9223319888114929E-2</v>
      </c>
      <c r="V2668"/>
    </row>
    <row r="2669" spans="1:22" x14ac:dyDescent="0.2">
      <c r="A2669" s="14" t="s">
        <v>71</v>
      </c>
      <c r="B2669" s="14" t="s">
        <v>70</v>
      </c>
      <c r="C2669" s="14" t="s">
        <v>153</v>
      </c>
      <c r="D2669" s="14" t="s">
        <v>5</v>
      </c>
      <c r="E2669" s="14" t="s">
        <v>167</v>
      </c>
      <c r="F2669" s="43">
        <v>295.18952563207131</v>
      </c>
      <c r="V2669"/>
    </row>
    <row r="2670" spans="1:22" x14ac:dyDescent="0.2">
      <c r="A2670" s="14" t="s">
        <v>71</v>
      </c>
      <c r="B2670" s="14" t="s">
        <v>70</v>
      </c>
      <c r="C2670" s="14" t="s">
        <v>49</v>
      </c>
      <c r="D2670" s="14" t="s">
        <v>5</v>
      </c>
      <c r="E2670" s="14" t="s">
        <v>167</v>
      </c>
      <c r="F2670" s="43">
        <v>13.626646995544434</v>
      </c>
      <c r="V2670"/>
    </row>
    <row r="2671" spans="1:22" x14ac:dyDescent="0.2">
      <c r="A2671" s="14" t="s">
        <v>71</v>
      </c>
      <c r="B2671" s="14" t="s">
        <v>70</v>
      </c>
      <c r="C2671" s="14" t="s">
        <v>141</v>
      </c>
      <c r="D2671" s="14" t="s">
        <v>5</v>
      </c>
      <c r="E2671" s="14" t="s">
        <v>167</v>
      </c>
      <c r="F2671" s="43">
        <v>7.9119563102722168E-2</v>
      </c>
      <c r="V2671"/>
    </row>
    <row r="2672" spans="1:22" x14ac:dyDescent="0.2">
      <c r="A2672" s="14" t="s">
        <v>72</v>
      </c>
      <c r="B2672" s="14" t="s">
        <v>70</v>
      </c>
      <c r="C2672" s="14" t="s">
        <v>153</v>
      </c>
      <c r="D2672" s="14" t="s">
        <v>5</v>
      </c>
      <c r="E2672" s="14" t="s">
        <v>167</v>
      </c>
      <c r="F2672" s="43">
        <v>422.71782573312521</v>
      </c>
      <c r="V2672"/>
    </row>
    <row r="2673" spans="1:22" x14ac:dyDescent="0.2">
      <c r="A2673" s="14" t="s">
        <v>72</v>
      </c>
      <c r="B2673" s="14" t="s">
        <v>70</v>
      </c>
      <c r="C2673" s="14" t="s">
        <v>49</v>
      </c>
      <c r="D2673" s="14" t="s">
        <v>5</v>
      </c>
      <c r="E2673" s="14" t="s">
        <v>167</v>
      </c>
      <c r="F2673" s="43">
        <v>19.513654708862305</v>
      </c>
      <c r="V2673"/>
    </row>
    <row r="2674" spans="1:22" x14ac:dyDescent="0.2">
      <c r="A2674" s="14" t="s">
        <v>72</v>
      </c>
      <c r="B2674" s="14" t="s">
        <v>70</v>
      </c>
      <c r="C2674" s="14" t="s">
        <v>141</v>
      </c>
      <c r="D2674" s="14" t="s">
        <v>5</v>
      </c>
      <c r="E2674" s="14" t="s">
        <v>167</v>
      </c>
      <c r="F2674" s="43">
        <v>0.11330093443393707</v>
      </c>
      <c r="V2674"/>
    </row>
    <row r="2675" spans="1:22" x14ac:dyDescent="0.2">
      <c r="A2675" s="14" t="s">
        <v>70</v>
      </c>
      <c r="B2675" s="14" t="s">
        <v>152</v>
      </c>
      <c r="C2675" s="14" t="s">
        <v>153</v>
      </c>
      <c r="D2675" s="14" t="s">
        <v>5</v>
      </c>
      <c r="E2675" s="14" t="s">
        <v>167</v>
      </c>
      <c r="F2675" s="43">
        <v>295.57664646382909</v>
      </c>
      <c r="V2675"/>
    </row>
    <row r="2676" spans="1:22" x14ac:dyDescent="0.2">
      <c r="A2676" s="14" t="s">
        <v>70</v>
      </c>
      <c r="B2676" s="14" t="s">
        <v>152</v>
      </c>
      <c r="C2676" s="14" t="s">
        <v>49</v>
      </c>
      <c r="D2676" s="14" t="s">
        <v>5</v>
      </c>
      <c r="E2676" s="14" t="s">
        <v>167</v>
      </c>
      <c r="F2676" s="43">
        <v>13.64451789855957</v>
      </c>
      <c r="V2676"/>
    </row>
    <row r="2677" spans="1:22" x14ac:dyDescent="0.2">
      <c r="A2677" s="14" t="s">
        <v>70</v>
      </c>
      <c r="B2677" s="14" t="s">
        <v>152</v>
      </c>
      <c r="C2677" s="14" t="s">
        <v>141</v>
      </c>
      <c r="D2677" s="14" t="s">
        <v>5</v>
      </c>
      <c r="E2677" s="14" t="s">
        <v>167</v>
      </c>
      <c r="F2677" s="43">
        <v>7.9223319888114929E-2</v>
      </c>
      <c r="V2677"/>
    </row>
    <row r="2678" spans="1:22" x14ac:dyDescent="0.2">
      <c r="A2678" s="14" t="s">
        <v>71</v>
      </c>
      <c r="B2678" s="14" t="s">
        <v>152</v>
      </c>
      <c r="C2678" s="14" t="s">
        <v>153</v>
      </c>
      <c r="D2678" s="14" t="s">
        <v>5</v>
      </c>
      <c r="E2678" s="14" t="s">
        <v>167</v>
      </c>
      <c r="F2678" s="43">
        <v>295.18952563207131</v>
      </c>
      <c r="V2678"/>
    </row>
    <row r="2679" spans="1:22" x14ac:dyDescent="0.2">
      <c r="A2679" s="14" t="s">
        <v>71</v>
      </c>
      <c r="B2679" s="14" t="s">
        <v>152</v>
      </c>
      <c r="C2679" s="14" t="s">
        <v>49</v>
      </c>
      <c r="D2679" s="14" t="s">
        <v>5</v>
      </c>
      <c r="E2679" s="14" t="s">
        <v>167</v>
      </c>
      <c r="F2679" s="43">
        <v>13.626646995544434</v>
      </c>
      <c r="V2679"/>
    </row>
    <row r="2680" spans="1:22" x14ac:dyDescent="0.2">
      <c r="A2680" s="14" t="s">
        <v>71</v>
      </c>
      <c r="B2680" s="14" t="s">
        <v>152</v>
      </c>
      <c r="C2680" s="14" t="s">
        <v>141</v>
      </c>
      <c r="D2680" s="14" t="s">
        <v>5</v>
      </c>
      <c r="E2680" s="14" t="s">
        <v>167</v>
      </c>
      <c r="F2680" s="43">
        <v>7.9119563102722168E-2</v>
      </c>
      <c r="V2680"/>
    </row>
    <row r="2681" spans="1:22" x14ac:dyDescent="0.2">
      <c r="A2681" s="14" t="s">
        <v>72</v>
      </c>
      <c r="B2681" s="14" t="s">
        <v>152</v>
      </c>
      <c r="C2681" s="14" t="s">
        <v>153</v>
      </c>
      <c r="D2681" s="14" t="s">
        <v>5</v>
      </c>
      <c r="E2681" s="14" t="s">
        <v>167</v>
      </c>
      <c r="F2681" s="43">
        <v>422.71782573312521</v>
      </c>
      <c r="V2681"/>
    </row>
    <row r="2682" spans="1:22" x14ac:dyDescent="0.2">
      <c r="A2682" s="14" t="s">
        <v>72</v>
      </c>
      <c r="B2682" s="14" t="s">
        <v>152</v>
      </c>
      <c r="C2682" s="14" t="s">
        <v>49</v>
      </c>
      <c r="D2682" s="14" t="s">
        <v>5</v>
      </c>
      <c r="E2682" s="14" t="s">
        <v>167</v>
      </c>
      <c r="F2682" s="43">
        <v>19.513654708862305</v>
      </c>
      <c r="V2682"/>
    </row>
    <row r="2683" spans="1:22" x14ac:dyDescent="0.2">
      <c r="A2683" s="14" t="s">
        <v>72</v>
      </c>
      <c r="B2683" s="14" t="s">
        <v>152</v>
      </c>
      <c r="C2683" s="14" t="s">
        <v>141</v>
      </c>
      <c r="D2683" s="14" t="s">
        <v>5</v>
      </c>
      <c r="E2683" s="14" t="s">
        <v>167</v>
      </c>
      <c r="F2683" s="43">
        <v>0.11330093443393707</v>
      </c>
      <c r="V2683"/>
    </row>
    <row r="2684" spans="1:22" x14ac:dyDescent="0.2">
      <c r="A2684" s="14" t="s">
        <v>70</v>
      </c>
      <c r="B2684" s="14" t="s">
        <v>70</v>
      </c>
      <c r="C2684" s="14" t="s">
        <v>153</v>
      </c>
      <c r="D2684" s="14" t="s">
        <v>5</v>
      </c>
      <c r="E2684" s="14" t="s">
        <v>168</v>
      </c>
      <c r="F2684" s="43">
        <v>291.37022721022367</v>
      </c>
      <c r="V2684"/>
    </row>
    <row r="2685" spans="1:22" x14ac:dyDescent="0.2">
      <c r="A2685" s="14" t="s">
        <v>70</v>
      </c>
      <c r="B2685" s="14" t="s">
        <v>70</v>
      </c>
      <c r="C2685" s="14" t="s">
        <v>49</v>
      </c>
      <c r="D2685" s="14" t="s">
        <v>5</v>
      </c>
      <c r="E2685" s="14" t="s">
        <v>168</v>
      </c>
      <c r="F2685" s="43">
        <v>13.450339317321777</v>
      </c>
      <c r="V2685"/>
    </row>
    <row r="2686" spans="1:22" x14ac:dyDescent="0.2">
      <c r="A2686" s="14" t="s">
        <v>70</v>
      </c>
      <c r="B2686" s="14" t="s">
        <v>70</v>
      </c>
      <c r="C2686" s="14" t="s">
        <v>141</v>
      </c>
      <c r="D2686" s="14" t="s">
        <v>5</v>
      </c>
      <c r="E2686" s="14" t="s">
        <v>168</v>
      </c>
      <c r="F2686" s="43">
        <v>7.8095875680446625E-2</v>
      </c>
      <c r="V2686"/>
    </row>
    <row r="2687" spans="1:22" x14ac:dyDescent="0.2">
      <c r="A2687" s="14" t="s">
        <v>71</v>
      </c>
      <c r="B2687" s="14" t="s">
        <v>70</v>
      </c>
      <c r="C2687" s="14" t="s">
        <v>153</v>
      </c>
      <c r="D2687" s="14" t="s">
        <v>5</v>
      </c>
      <c r="E2687" s="14" t="s">
        <v>168</v>
      </c>
      <c r="F2687" s="43">
        <v>291.75735777616501</v>
      </c>
      <c r="V2687"/>
    </row>
    <row r="2688" spans="1:22" x14ac:dyDescent="0.2">
      <c r="A2688" s="14" t="s">
        <v>71</v>
      </c>
      <c r="B2688" s="14" t="s">
        <v>70</v>
      </c>
      <c r="C2688" s="14" t="s">
        <v>49</v>
      </c>
      <c r="D2688" s="14" t="s">
        <v>5</v>
      </c>
      <c r="E2688" s="14" t="s">
        <v>168</v>
      </c>
      <c r="F2688" s="43">
        <v>13.468210220336914</v>
      </c>
      <c r="V2688"/>
    </row>
    <row r="2689" spans="1:22" x14ac:dyDescent="0.2">
      <c r="A2689" s="14" t="s">
        <v>71</v>
      </c>
      <c r="B2689" s="14" t="s">
        <v>70</v>
      </c>
      <c r="C2689" s="14" t="s">
        <v>141</v>
      </c>
      <c r="D2689" s="14" t="s">
        <v>5</v>
      </c>
      <c r="E2689" s="14" t="s">
        <v>168</v>
      </c>
      <c r="F2689" s="43">
        <v>7.8199639916419983E-2</v>
      </c>
      <c r="V2689"/>
    </row>
    <row r="2690" spans="1:22" x14ac:dyDescent="0.2">
      <c r="A2690" s="14" t="s">
        <v>72</v>
      </c>
      <c r="B2690" s="14" t="s">
        <v>70</v>
      </c>
      <c r="C2690" s="14" t="s">
        <v>153</v>
      </c>
      <c r="D2690" s="14" t="s">
        <v>5</v>
      </c>
      <c r="E2690" s="14" t="s">
        <v>168</v>
      </c>
      <c r="F2690" s="43">
        <v>434.54042133688927</v>
      </c>
      <c r="V2690"/>
    </row>
    <row r="2691" spans="1:22" x14ac:dyDescent="0.2">
      <c r="A2691" s="14" t="s">
        <v>72</v>
      </c>
      <c r="B2691" s="14" t="s">
        <v>70</v>
      </c>
      <c r="C2691" s="14" t="s">
        <v>49</v>
      </c>
      <c r="D2691" s="14" t="s">
        <v>5</v>
      </c>
      <c r="E2691" s="14" t="s">
        <v>168</v>
      </c>
      <c r="F2691" s="43">
        <v>20.059413909912109</v>
      </c>
      <c r="V2691"/>
    </row>
    <row r="2692" spans="1:22" x14ac:dyDescent="0.2">
      <c r="A2692" s="14" t="s">
        <v>72</v>
      </c>
      <c r="B2692" s="14" t="s">
        <v>70</v>
      </c>
      <c r="C2692" s="14" t="s">
        <v>141</v>
      </c>
      <c r="D2692" s="14" t="s">
        <v>5</v>
      </c>
      <c r="E2692" s="14" t="s">
        <v>168</v>
      </c>
      <c r="F2692" s="43">
        <v>0.11646974086761475</v>
      </c>
      <c r="V2692"/>
    </row>
    <row r="2693" spans="1:22" x14ac:dyDescent="0.2">
      <c r="A2693" s="14" t="s">
        <v>70</v>
      </c>
      <c r="B2693" s="14" t="s">
        <v>152</v>
      </c>
      <c r="C2693" s="14" t="s">
        <v>153</v>
      </c>
      <c r="D2693" s="14" t="s">
        <v>5</v>
      </c>
      <c r="E2693" s="14" t="s">
        <v>168</v>
      </c>
      <c r="F2693" s="43">
        <v>291.37022721022367</v>
      </c>
      <c r="V2693"/>
    </row>
    <row r="2694" spans="1:22" x14ac:dyDescent="0.2">
      <c r="A2694" s="14" t="s">
        <v>70</v>
      </c>
      <c r="B2694" s="14" t="s">
        <v>152</v>
      </c>
      <c r="C2694" s="14" t="s">
        <v>49</v>
      </c>
      <c r="D2694" s="14" t="s">
        <v>5</v>
      </c>
      <c r="E2694" s="14" t="s">
        <v>168</v>
      </c>
      <c r="F2694" s="43">
        <v>13.450339317321777</v>
      </c>
      <c r="V2694"/>
    </row>
    <row r="2695" spans="1:22" x14ac:dyDescent="0.2">
      <c r="A2695" s="14" t="s">
        <v>70</v>
      </c>
      <c r="B2695" s="14" t="s">
        <v>152</v>
      </c>
      <c r="C2695" s="14" t="s">
        <v>141</v>
      </c>
      <c r="D2695" s="14" t="s">
        <v>5</v>
      </c>
      <c r="E2695" s="14" t="s">
        <v>168</v>
      </c>
      <c r="F2695" s="43">
        <v>7.8095875680446625E-2</v>
      </c>
      <c r="V2695"/>
    </row>
    <row r="2696" spans="1:22" x14ac:dyDescent="0.2">
      <c r="A2696" s="14" t="s">
        <v>71</v>
      </c>
      <c r="B2696" s="14" t="s">
        <v>152</v>
      </c>
      <c r="C2696" s="14" t="s">
        <v>153</v>
      </c>
      <c r="D2696" s="14" t="s">
        <v>5</v>
      </c>
      <c r="E2696" s="14" t="s">
        <v>168</v>
      </c>
      <c r="F2696" s="43">
        <v>291.75735777616501</v>
      </c>
      <c r="V2696"/>
    </row>
    <row r="2697" spans="1:22" x14ac:dyDescent="0.2">
      <c r="A2697" s="14" t="s">
        <v>71</v>
      </c>
      <c r="B2697" s="14" t="s">
        <v>152</v>
      </c>
      <c r="C2697" s="14" t="s">
        <v>49</v>
      </c>
      <c r="D2697" s="14" t="s">
        <v>5</v>
      </c>
      <c r="E2697" s="14" t="s">
        <v>168</v>
      </c>
      <c r="F2697" s="43">
        <v>13.468210220336914</v>
      </c>
      <c r="V2697"/>
    </row>
    <row r="2698" spans="1:22" x14ac:dyDescent="0.2">
      <c r="A2698" s="14" t="s">
        <v>71</v>
      </c>
      <c r="B2698" s="14" t="s">
        <v>152</v>
      </c>
      <c r="C2698" s="14" t="s">
        <v>141</v>
      </c>
      <c r="D2698" s="14" t="s">
        <v>5</v>
      </c>
      <c r="E2698" s="14" t="s">
        <v>168</v>
      </c>
      <c r="F2698" s="43">
        <v>7.8199639916419983E-2</v>
      </c>
      <c r="V2698"/>
    </row>
    <row r="2699" spans="1:22" x14ac:dyDescent="0.2">
      <c r="A2699" s="14" t="s">
        <v>72</v>
      </c>
      <c r="B2699" s="14" t="s">
        <v>152</v>
      </c>
      <c r="C2699" s="14" t="s">
        <v>153</v>
      </c>
      <c r="D2699" s="14" t="s">
        <v>5</v>
      </c>
      <c r="E2699" s="14" t="s">
        <v>168</v>
      </c>
      <c r="F2699" s="43">
        <v>434.54042133688927</v>
      </c>
      <c r="V2699"/>
    </row>
    <row r="2700" spans="1:22" x14ac:dyDescent="0.2">
      <c r="A2700" s="14" t="s">
        <v>72</v>
      </c>
      <c r="B2700" s="14" t="s">
        <v>152</v>
      </c>
      <c r="C2700" s="14" t="s">
        <v>49</v>
      </c>
      <c r="D2700" s="14" t="s">
        <v>5</v>
      </c>
      <c r="E2700" s="14" t="s">
        <v>168</v>
      </c>
      <c r="F2700" s="43">
        <v>20.059413909912109</v>
      </c>
      <c r="V2700"/>
    </row>
    <row r="2701" spans="1:22" x14ac:dyDescent="0.2">
      <c r="A2701" s="14" t="s">
        <v>72</v>
      </c>
      <c r="B2701" s="14" t="s">
        <v>152</v>
      </c>
      <c r="C2701" s="14" t="s">
        <v>141</v>
      </c>
      <c r="D2701" s="14" t="s">
        <v>5</v>
      </c>
      <c r="E2701" s="14" t="s">
        <v>168</v>
      </c>
      <c r="F2701" s="43">
        <v>0.11646974086761475</v>
      </c>
      <c r="V2701"/>
    </row>
    <row r="2702" spans="1:22" x14ac:dyDescent="0.2">
      <c r="A2702" s="14" t="s">
        <v>70</v>
      </c>
      <c r="B2702" s="14" t="s">
        <v>70</v>
      </c>
      <c r="C2702" s="14" t="s">
        <v>153</v>
      </c>
      <c r="D2702" t="s">
        <v>12</v>
      </c>
      <c r="E2702" s="14" t="s">
        <v>85</v>
      </c>
      <c r="F2702" s="43">
        <v>658.94899178296328</v>
      </c>
      <c r="V2702"/>
    </row>
    <row r="2703" spans="1:22" x14ac:dyDescent="0.2">
      <c r="A2703" s="14" t="s">
        <v>70</v>
      </c>
      <c r="B2703" s="14" t="s">
        <v>70</v>
      </c>
      <c r="C2703" s="14" t="s">
        <v>49</v>
      </c>
      <c r="D2703" t="s">
        <v>12</v>
      </c>
      <c r="E2703" s="14" t="s">
        <v>85</v>
      </c>
      <c r="F2703" s="43">
        <v>71.345848083496094</v>
      </c>
      <c r="V2703"/>
    </row>
    <row r="2704" spans="1:22" x14ac:dyDescent="0.2">
      <c r="A2704" s="14" t="s">
        <v>70</v>
      </c>
      <c r="B2704" s="14" t="s">
        <v>70</v>
      </c>
      <c r="C2704" s="14" t="s">
        <v>141</v>
      </c>
      <c r="D2704" t="s">
        <v>12</v>
      </c>
      <c r="E2704" s="14" t="s">
        <v>85</v>
      </c>
      <c r="F2704" s="43">
        <v>7.4137404561042786E-2</v>
      </c>
      <c r="V2704"/>
    </row>
    <row r="2705" spans="1:22" x14ac:dyDescent="0.2">
      <c r="A2705" s="14" t="s">
        <v>71</v>
      </c>
      <c r="B2705" s="14" t="s">
        <v>70</v>
      </c>
      <c r="C2705" s="14" t="s">
        <v>153</v>
      </c>
      <c r="D2705" t="s">
        <v>12</v>
      </c>
      <c r="E2705" s="14" t="s">
        <v>85</v>
      </c>
      <c r="F2705" s="43">
        <v>641.97748354077339</v>
      </c>
      <c r="V2705"/>
    </row>
    <row r="2706" spans="1:22" x14ac:dyDescent="0.2">
      <c r="A2706" s="14" t="s">
        <v>71</v>
      </c>
      <c r="B2706" s="14" t="s">
        <v>70</v>
      </c>
      <c r="C2706" s="14" t="s">
        <v>49</v>
      </c>
      <c r="D2706" t="s">
        <v>12</v>
      </c>
      <c r="E2706" s="14" t="s">
        <v>85</v>
      </c>
      <c r="F2706" s="43">
        <v>69.508308410644531</v>
      </c>
      <c r="V2706"/>
    </row>
    <row r="2707" spans="1:22" x14ac:dyDescent="0.2">
      <c r="A2707" s="14" t="s">
        <v>71</v>
      </c>
      <c r="B2707" s="14" t="s">
        <v>70</v>
      </c>
      <c r="C2707" s="14" t="s">
        <v>141</v>
      </c>
      <c r="D2707" t="s">
        <v>12</v>
      </c>
      <c r="E2707" s="14" t="s">
        <v>85</v>
      </c>
      <c r="F2707" s="43">
        <v>7.222796231508255E-2</v>
      </c>
      <c r="V2707"/>
    </row>
    <row r="2708" spans="1:22" x14ac:dyDescent="0.2">
      <c r="A2708" s="14" t="s">
        <v>72</v>
      </c>
      <c r="B2708" s="14" t="s">
        <v>70</v>
      </c>
      <c r="C2708" s="14" t="s">
        <v>153</v>
      </c>
      <c r="D2708" t="s">
        <v>12</v>
      </c>
      <c r="E2708" s="14" t="s">
        <v>85</v>
      </c>
      <c r="F2708" s="43">
        <v>729.65400052070618</v>
      </c>
      <c r="V2708"/>
    </row>
    <row r="2709" spans="1:22" x14ac:dyDescent="0.2">
      <c r="A2709" s="14" t="s">
        <v>72</v>
      </c>
      <c r="B2709" s="14" t="s">
        <v>70</v>
      </c>
      <c r="C2709" s="14" t="s">
        <v>49</v>
      </c>
      <c r="D2709" t="s">
        <v>12</v>
      </c>
      <c r="E2709" s="14" t="s">
        <v>85</v>
      </c>
      <c r="F2709" s="43">
        <v>79.001235961914062</v>
      </c>
      <c r="V2709"/>
    </row>
    <row r="2710" spans="1:22" x14ac:dyDescent="0.2">
      <c r="A2710" s="14" t="s">
        <v>72</v>
      </c>
      <c r="B2710" s="14" t="s">
        <v>70</v>
      </c>
      <c r="C2710" s="14" t="s">
        <v>141</v>
      </c>
      <c r="D2710" t="s">
        <v>12</v>
      </c>
      <c r="E2710" s="14" t="s">
        <v>85</v>
      </c>
      <c r="F2710" s="43">
        <v>8.2092322409152985E-2</v>
      </c>
      <c r="V2710"/>
    </row>
    <row r="2711" spans="1:22" x14ac:dyDescent="0.2">
      <c r="A2711" s="14" t="s">
        <v>70</v>
      </c>
      <c r="B2711" s="14" t="s">
        <v>152</v>
      </c>
      <c r="C2711" s="14" t="s">
        <v>153</v>
      </c>
      <c r="D2711" t="s">
        <v>12</v>
      </c>
      <c r="E2711" s="14" t="s">
        <v>85</v>
      </c>
      <c r="F2711" s="43">
        <v>658.94899178296328</v>
      </c>
      <c r="V2711"/>
    </row>
    <row r="2712" spans="1:22" x14ac:dyDescent="0.2">
      <c r="A2712" s="14" t="s">
        <v>70</v>
      </c>
      <c r="B2712" s="14" t="s">
        <v>152</v>
      </c>
      <c r="C2712" s="14" t="s">
        <v>49</v>
      </c>
      <c r="D2712" t="s">
        <v>12</v>
      </c>
      <c r="E2712" s="14" t="s">
        <v>85</v>
      </c>
      <c r="F2712" s="43">
        <v>71.345848083496094</v>
      </c>
      <c r="V2712"/>
    </row>
    <row r="2713" spans="1:22" x14ac:dyDescent="0.2">
      <c r="A2713" s="14" t="s">
        <v>70</v>
      </c>
      <c r="B2713" s="14" t="s">
        <v>152</v>
      </c>
      <c r="C2713" s="14" t="s">
        <v>141</v>
      </c>
      <c r="D2713" t="s">
        <v>12</v>
      </c>
      <c r="E2713" s="14" t="s">
        <v>85</v>
      </c>
      <c r="F2713" s="43">
        <v>7.4137404561042786E-2</v>
      </c>
      <c r="V2713"/>
    </row>
    <row r="2714" spans="1:22" x14ac:dyDescent="0.2">
      <c r="A2714" s="14" t="s">
        <v>71</v>
      </c>
      <c r="B2714" s="14" t="s">
        <v>152</v>
      </c>
      <c r="C2714" s="14" t="s">
        <v>153</v>
      </c>
      <c r="D2714" t="s">
        <v>12</v>
      </c>
      <c r="E2714" s="14" t="s">
        <v>85</v>
      </c>
      <c r="F2714" s="43">
        <v>641.97748354077339</v>
      </c>
      <c r="V2714"/>
    </row>
    <row r="2715" spans="1:22" x14ac:dyDescent="0.2">
      <c r="A2715" s="14" t="s">
        <v>71</v>
      </c>
      <c r="B2715" s="14" t="s">
        <v>152</v>
      </c>
      <c r="C2715" s="14" t="s">
        <v>49</v>
      </c>
      <c r="D2715" t="s">
        <v>12</v>
      </c>
      <c r="E2715" s="14" t="s">
        <v>85</v>
      </c>
      <c r="F2715" s="43">
        <v>69.508308410644531</v>
      </c>
      <c r="V2715"/>
    </row>
    <row r="2716" spans="1:22" x14ac:dyDescent="0.2">
      <c r="A2716" s="14" t="s">
        <v>71</v>
      </c>
      <c r="B2716" s="14" t="s">
        <v>152</v>
      </c>
      <c r="C2716" s="14" t="s">
        <v>141</v>
      </c>
      <c r="D2716" t="s">
        <v>12</v>
      </c>
      <c r="E2716" s="14" t="s">
        <v>85</v>
      </c>
      <c r="F2716" s="43">
        <v>7.222796231508255E-2</v>
      </c>
      <c r="V2716"/>
    </row>
    <row r="2717" spans="1:22" x14ac:dyDescent="0.2">
      <c r="A2717" s="14" t="s">
        <v>72</v>
      </c>
      <c r="B2717" s="14" t="s">
        <v>152</v>
      </c>
      <c r="C2717" s="14" t="s">
        <v>153</v>
      </c>
      <c r="D2717" t="s">
        <v>12</v>
      </c>
      <c r="E2717" s="14" t="s">
        <v>85</v>
      </c>
      <c r="F2717" s="43">
        <v>729.65400052070618</v>
      </c>
      <c r="V2717"/>
    </row>
    <row r="2718" spans="1:22" x14ac:dyDescent="0.2">
      <c r="A2718" s="14" t="s">
        <v>72</v>
      </c>
      <c r="B2718" s="14" t="s">
        <v>152</v>
      </c>
      <c r="C2718" s="14" t="s">
        <v>49</v>
      </c>
      <c r="D2718" t="s">
        <v>12</v>
      </c>
      <c r="E2718" s="14" t="s">
        <v>85</v>
      </c>
      <c r="F2718" s="43">
        <v>79.001235961914062</v>
      </c>
      <c r="V2718"/>
    </row>
    <row r="2719" spans="1:22" x14ac:dyDescent="0.2">
      <c r="A2719" s="14" t="s">
        <v>72</v>
      </c>
      <c r="B2719" s="14" t="s">
        <v>152</v>
      </c>
      <c r="C2719" s="14" t="s">
        <v>141</v>
      </c>
      <c r="D2719" t="s">
        <v>12</v>
      </c>
      <c r="E2719" s="14" t="s">
        <v>85</v>
      </c>
      <c r="F2719" s="43">
        <v>8.2092322409152985E-2</v>
      </c>
      <c r="V2719"/>
    </row>
    <row r="2720" spans="1:22" x14ac:dyDescent="0.2">
      <c r="A2720" s="14" t="s">
        <v>70</v>
      </c>
      <c r="B2720" s="14" t="s">
        <v>70</v>
      </c>
      <c r="C2720" s="14" t="s">
        <v>153</v>
      </c>
      <c r="D2720" t="s">
        <v>12</v>
      </c>
      <c r="E2720" s="14" t="s">
        <v>156</v>
      </c>
      <c r="F2720" s="43">
        <v>448.53599953651428</v>
      </c>
      <c r="V2720"/>
    </row>
    <row r="2721" spans="1:22" x14ac:dyDescent="0.2">
      <c r="A2721" s="14" t="s">
        <v>70</v>
      </c>
      <c r="B2721" s="14" t="s">
        <v>70</v>
      </c>
      <c r="C2721" s="14" t="s">
        <v>49</v>
      </c>
      <c r="D2721" t="s">
        <v>12</v>
      </c>
      <c r="E2721" s="14" t="s">
        <v>156</v>
      </c>
      <c r="F2721" s="43">
        <v>48.563972473144531</v>
      </c>
      <c r="V2721"/>
    </row>
    <row r="2722" spans="1:22" x14ac:dyDescent="0.2">
      <c r="A2722" s="14" t="s">
        <v>70</v>
      </c>
      <c r="B2722" s="14" t="s">
        <v>70</v>
      </c>
      <c r="C2722" s="14" t="s">
        <v>141</v>
      </c>
      <c r="D2722" t="s">
        <v>12</v>
      </c>
      <c r="E2722" s="14" t="s">
        <v>156</v>
      </c>
      <c r="F2722" s="43">
        <v>5.0464142113924026E-2</v>
      </c>
      <c r="V2722"/>
    </row>
    <row r="2723" spans="1:22" x14ac:dyDescent="0.2">
      <c r="A2723" s="14" t="s">
        <v>71</v>
      </c>
      <c r="B2723" s="14" t="s">
        <v>70</v>
      </c>
      <c r="C2723" s="14" t="s">
        <v>153</v>
      </c>
      <c r="D2723" t="s">
        <v>12</v>
      </c>
      <c r="E2723" s="14" t="s">
        <v>156</v>
      </c>
      <c r="F2723" s="43">
        <v>458.47435784339905</v>
      </c>
      <c r="V2723"/>
    </row>
    <row r="2724" spans="1:22" x14ac:dyDescent="0.2">
      <c r="A2724" s="14" t="s">
        <v>71</v>
      </c>
      <c r="B2724" s="14" t="s">
        <v>70</v>
      </c>
      <c r="C2724" s="14" t="s">
        <v>49</v>
      </c>
      <c r="D2724" t="s">
        <v>12</v>
      </c>
      <c r="E2724" s="14" t="s">
        <v>156</v>
      </c>
      <c r="F2724" s="43">
        <v>49.640022277832031</v>
      </c>
      <c r="V2724"/>
    </row>
    <row r="2725" spans="1:22" x14ac:dyDescent="0.2">
      <c r="A2725" s="14" t="s">
        <v>71</v>
      </c>
      <c r="B2725" s="14" t="s">
        <v>70</v>
      </c>
      <c r="C2725" s="14" t="s">
        <v>141</v>
      </c>
      <c r="D2725" t="s">
        <v>12</v>
      </c>
      <c r="E2725" s="14" t="s">
        <v>156</v>
      </c>
      <c r="F2725" s="43">
        <v>5.1582291722297668E-2</v>
      </c>
      <c r="V2725"/>
    </row>
    <row r="2726" spans="1:22" x14ac:dyDescent="0.2">
      <c r="A2726" s="14" t="s">
        <v>72</v>
      </c>
      <c r="B2726" s="14" t="s">
        <v>70</v>
      </c>
      <c r="C2726" s="14" t="s">
        <v>153</v>
      </c>
      <c r="D2726" t="s">
        <v>12</v>
      </c>
      <c r="E2726" s="14" t="s">
        <v>156</v>
      </c>
      <c r="F2726" s="43">
        <v>645.65399527549744</v>
      </c>
      <c r="V2726"/>
    </row>
    <row r="2727" spans="1:22" x14ac:dyDescent="0.2">
      <c r="A2727" s="14" t="s">
        <v>72</v>
      </c>
      <c r="B2727" s="14" t="s">
        <v>70</v>
      </c>
      <c r="C2727" s="14" t="s">
        <v>49</v>
      </c>
      <c r="D2727" t="s">
        <v>12</v>
      </c>
      <c r="E2727" s="14" t="s">
        <v>156</v>
      </c>
      <c r="F2727" s="43">
        <v>69.9063720703125</v>
      </c>
      <c r="V2727"/>
    </row>
    <row r="2728" spans="1:22" x14ac:dyDescent="0.2">
      <c r="A2728" s="14" t="s">
        <v>72</v>
      </c>
      <c r="B2728" s="14" t="s">
        <v>70</v>
      </c>
      <c r="C2728" s="14" t="s">
        <v>141</v>
      </c>
      <c r="D2728" t="s">
        <v>12</v>
      </c>
      <c r="E2728" s="14" t="s">
        <v>156</v>
      </c>
      <c r="F2728" s="43">
        <v>7.2641603648662567E-2</v>
      </c>
      <c r="V2728"/>
    </row>
    <row r="2729" spans="1:22" x14ac:dyDescent="0.2">
      <c r="A2729" s="14" t="s">
        <v>70</v>
      </c>
      <c r="B2729" s="14" t="s">
        <v>152</v>
      </c>
      <c r="C2729" s="14" t="s">
        <v>153</v>
      </c>
      <c r="D2729" t="s">
        <v>12</v>
      </c>
      <c r="E2729" s="14" t="s">
        <v>156</v>
      </c>
      <c r="F2729" s="43">
        <v>448.53599953651428</v>
      </c>
      <c r="V2729"/>
    </row>
    <row r="2730" spans="1:22" x14ac:dyDescent="0.2">
      <c r="A2730" s="14" t="s">
        <v>70</v>
      </c>
      <c r="B2730" s="14" t="s">
        <v>152</v>
      </c>
      <c r="C2730" s="14" t="s">
        <v>49</v>
      </c>
      <c r="D2730" t="s">
        <v>12</v>
      </c>
      <c r="E2730" s="14" t="s">
        <v>156</v>
      </c>
      <c r="F2730" s="43">
        <v>48.563972473144531</v>
      </c>
      <c r="V2730"/>
    </row>
    <row r="2731" spans="1:22" x14ac:dyDescent="0.2">
      <c r="A2731" s="14" t="s">
        <v>70</v>
      </c>
      <c r="B2731" s="14" t="s">
        <v>152</v>
      </c>
      <c r="C2731" s="14" t="s">
        <v>141</v>
      </c>
      <c r="D2731" t="s">
        <v>12</v>
      </c>
      <c r="E2731" s="14" t="s">
        <v>156</v>
      </c>
      <c r="F2731" s="43">
        <v>5.0464142113924026E-2</v>
      </c>
      <c r="V2731"/>
    </row>
    <row r="2732" spans="1:22" x14ac:dyDescent="0.2">
      <c r="A2732" s="14" t="s">
        <v>71</v>
      </c>
      <c r="B2732" s="14" t="s">
        <v>152</v>
      </c>
      <c r="C2732" s="14" t="s">
        <v>153</v>
      </c>
      <c r="D2732" t="s">
        <v>12</v>
      </c>
      <c r="E2732" s="14" t="s">
        <v>156</v>
      </c>
      <c r="F2732" s="43">
        <v>458.47435784339905</v>
      </c>
      <c r="V2732"/>
    </row>
    <row r="2733" spans="1:22" x14ac:dyDescent="0.2">
      <c r="A2733" s="14" t="s">
        <v>71</v>
      </c>
      <c r="B2733" s="14" t="s">
        <v>152</v>
      </c>
      <c r="C2733" s="14" t="s">
        <v>49</v>
      </c>
      <c r="D2733" t="s">
        <v>12</v>
      </c>
      <c r="E2733" s="14" t="s">
        <v>156</v>
      </c>
      <c r="F2733" s="43">
        <v>49.640022277832031</v>
      </c>
      <c r="V2733"/>
    </row>
    <row r="2734" spans="1:22" x14ac:dyDescent="0.2">
      <c r="A2734" s="14" t="s">
        <v>71</v>
      </c>
      <c r="B2734" s="14" t="s">
        <v>152</v>
      </c>
      <c r="C2734" s="14" t="s">
        <v>141</v>
      </c>
      <c r="D2734" t="s">
        <v>12</v>
      </c>
      <c r="E2734" s="14" t="s">
        <v>156</v>
      </c>
      <c r="F2734" s="43">
        <v>5.1582291722297668E-2</v>
      </c>
      <c r="V2734"/>
    </row>
    <row r="2735" spans="1:22" x14ac:dyDescent="0.2">
      <c r="A2735" s="14" t="s">
        <v>72</v>
      </c>
      <c r="B2735" s="14" t="s">
        <v>152</v>
      </c>
      <c r="C2735" s="14" t="s">
        <v>153</v>
      </c>
      <c r="D2735" t="s">
        <v>12</v>
      </c>
      <c r="E2735" s="14" t="s">
        <v>156</v>
      </c>
      <c r="F2735" s="43">
        <v>645.65399527549744</v>
      </c>
      <c r="V2735"/>
    </row>
    <row r="2736" spans="1:22" x14ac:dyDescent="0.2">
      <c r="A2736" s="14" t="s">
        <v>72</v>
      </c>
      <c r="B2736" s="14" t="s">
        <v>152</v>
      </c>
      <c r="C2736" s="14" t="s">
        <v>49</v>
      </c>
      <c r="D2736" t="s">
        <v>12</v>
      </c>
      <c r="E2736" s="14" t="s">
        <v>156</v>
      </c>
      <c r="F2736" s="43">
        <v>69.9063720703125</v>
      </c>
      <c r="V2736"/>
    </row>
    <row r="2737" spans="1:22" x14ac:dyDescent="0.2">
      <c r="A2737" s="14" t="s">
        <v>72</v>
      </c>
      <c r="B2737" s="14" t="s">
        <v>152</v>
      </c>
      <c r="C2737" s="14" t="s">
        <v>141</v>
      </c>
      <c r="D2737" t="s">
        <v>12</v>
      </c>
      <c r="E2737" s="14" t="s">
        <v>156</v>
      </c>
      <c r="F2737" s="43">
        <v>7.2641603648662567E-2</v>
      </c>
      <c r="V2737"/>
    </row>
    <row r="2738" spans="1:22" x14ac:dyDescent="0.2">
      <c r="A2738" s="14" t="s">
        <v>70</v>
      </c>
      <c r="B2738" s="14" t="s">
        <v>70</v>
      </c>
      <c r="C2738" s="14" t="s">
        <v>153</v>
      </c>
      <c r="D2738" t="s">
        <v>12</v>
      </c>
      <c r="E2738" s="14" t="s">
        <v>80</v>
      </c>
      <c r="F2738" s="43">
        <v>1107.4849987030029</v>
      </c>
      <c r="V2738"/>
    </row>
    <row r="2739" spans="1:22" x14ac:dyDescent="0.2">
      <c r="A2739" s="14" t="s">
        <v>70</v>
      </c>
      <c r="B2739" s="14" t="s">
        <v>70</v>
      </c>
      <c r="C2739" s="14" t="s">
        <v>49</v>
      </c>
      <c r="D2739" t="s">
        <v>12</v>
      </c>
      <c r="E2739" s="14" t="s">
        <v>80</v>
      </c>
      <c r="F2739" s="43">
        <v>119.90982055664062</v>
      </c>
      <c r="V2739"/>
    </row>
    <row r="2740" spans="1:22" x14ac:dyDescent="0.2">
      <c r="A2740" s="14" t="s">
        <v>70</v>
      </c>
      <c r="B2740" s="14" t="s">
        <v>70</v>
      </c>
      <c r="C2740" s="14" t="s">
        <v>141</v>
      </c>
      <c r="D2740" t="s">
        <v>12</v>
      </c>
      <c r="E2740" s="14" t="s">
        <v>80</v>
      </c>
      <c r="F2740" s="43">
        <v>0.12460155040025711</v>
      </c>
      <c r="V2740"/>
    </row>
    <row r="2741" spans="1:22" x14ac:dyDescent="0.2">
      <c r="A2741" s="14" t="s">
        <v>71</v>
      </c>
      <c r="B2741" s="14" t="s">
        <v>70</v>
      </c>
      <c r="C2741" s="14" t="s">
        <v>153</v>
      </c>
      <c r="D2741" t="s">
        <v>12</v>
      </c>
      <c r="E2741" s="14" t="s">
        <v>80</v>
      </c>
      <c r="F2741" s="43">
        <v>1100.4518402814865</v>
      </c>
      <c r="V2741"/>
    </row>
    <row r="2742" spans="1:22" x14ac:dyDescent="0.2">
      <c r="A2742" s="14" t="s">
        <v>71</v>
      </c>
      <c r="B2742" s="14" t="s">
        <v>70</v>
      </c>
      <c r="C2742" s="14" t="s">
        <v>49</v>
      </c>
      <c r="D2742" t="s">
        <v>12</v>
      </c>
      <c r="E2742" s="14" t="s">
        <v>80</v>
      </c>
      <c r="F2742" s="43">
        <v>119.14833068847656</v>
      </c>
      <c r="V2742"/>
    </row>
    <row r="2743" spans="1:22" x14ac:dyDescent="0.2">
      <c r="A2743" s="14" t="s">
        <v>71</v>
      </c>
      <c r="B2743" s="14" t="s">
        <v>70</v>
      </c>
      <c r="C2743" s="14" t="s">
        <v>141</v>
      </c>
      <c r="D2743" t="s">
        <v>12</v>
      </c>
      <c r="E2743" s="14" t="s">
        <v>80</v>
      </c>
      <c r="F2743" s="43">
        <v>0.12381026148796082</v>
      </c>
      <c r="V2743"/>
    </row>
    <row r="2744" spans="1:22" x14ac:dyDescent="0.2">
      <c r="A2744" s="14" t="s">
        <v>72</v>
      </c>
      <c r="B2744" s="14" t="s">
        <v>70</v>
      </c>
      <c r="C2744" s="14" t="s">
        <v>153</v>
      </c>
      <c r="D2744" t="s">
        <v>12</v>
      </c>
      <c r="E2744" s="14" t="s">
        <v>80</v>
      </c>
      <c r="F2744" s="43">
        <v>1375.3080036640167</v>
      </c>
      <c r="V2744"/>
    </row>
    <row r="2745" spans="1:22" x14ac:dyDescent="0.2">
      <c r="A2745" s="14" t="s">
        <v>72</v>
      </c>
      <c r="B2745" s="14" t="s">
        <v>70</v>
      </c>
      <c r="C2745" s="14" t="s">
        <v>49</v>
      </c>
      <c r="D2745" t="s">
        <v>12</v>
      </c>
      <c r="E2745" s="14" t="s">
        <v>80</v>
      </c>
      <c r="F2745" s="43">
        <v>148.90760803222656</v>
      </c>
      <c r="V2745"/>
    </row>
    <row r="2746" spans="1:22" x14ac:dyDescent="0.2">
      <c r="A2746" s="14" t="s">
        <v>72</v>
      </c>
      <c r="B2746" s="14" t="s">
        <v>70</v>
      </c>
      <c r="C2746" s="14" t="s">
        <v>141</v>
      </c>
      <c r="D2746" t="s">
        <v>12</v>
      </c>
      <c r="E2746" s="14" t="s">
        <v>80</v>
      </c>
      <c r="F2746" s="43">
        <v>0.15473392605781555</v>
      </c>
      <c r="V2746"/>
    </row>
    <row r="2747" spans="1:22" x14ac:dyDescent="0.2">
      <c r="A2747" s="14" t="s">
        <v>70</v>
      </c>
      <c r="B2747" s="14" t="s">
        <v>152</v>
      </c>
      <c r="C2747" s="14" t="s">
        <v>153</v>
      </c>
      <c r="D2747" t="s">
        <v>12</v>
      </c>
      <c r="E2747" s="14" t="s">
        <v>80</v>
      </c>
      <c r="F2747" s="43">
        <v>1107.4849987030029</v>
      </c>
      <c r="V2747"/>
    </row>
    <row r="2748" spans="1:22" x14ac:dyDescent="0.2">
      <c r="A2748" s="14" t="s">
        <v>70</v>
      </c>
      <c r="B2748" s="14" t="s">
        <v>152</v>
      </c>
      <c r="C2748" s="14" t="s">
        <v>49</v>
      </c>
      <c r="D2748" t="s">
        <v>12</v>
      </c>
      <c r="E2748" s="14" t="s">
        <v>80</v>
      </c>
      <c r="F2748" s="43">
        <v>119.90982055664062</v>
      </c>
      <c r="V2748"/>
    </row>
    <row r="2749" spans="1:22" x14ac:dyDescent="0.2">
      <c r="A2749" s="14" t="s">
        <v>70</v>
      </c>
      <c r="B2749" s="14" t="s">
        <v>152</v>
      </c>
      <c r="C2749" s="14" t="s">
        <v>141</v>
      </c>
      <c r="D2749" t="s">
        <v>12</v>
      </c>
      <c r="E2749" s="14" t="s">
        <v>80</v>
      </c>
      <c r="F2749" s="43">
        <v>0.12460155040025711</v>
      </c>
      <c r="V2749"/>
    </row>
    <row r="2750" spans="1:22" x14ac:dyDescent="0.2">
      <c r="A2750" s="14" t="s">
        <v>71</v>
      </c>
      <c r="B2750" s="14" t="s">
        <v>152</v>
      </c>
      <c r="C2750" s="14" t="s">
        <v>153</v>
      </c>
      <c r="D2750" t="s">
        <v>12</v>
      </c>
      <c r="E2750" s="14" t="s">
        <v>80</v>
      </c>
      <c r="F2750" s="43">
        <v>1100.4518402814865</v>
      </c>
      <c r="V2750"/>
    </row>
    <row r="2751" spans="1:22" x14ac:dyDescent="0.2">
      <c r="A2751" s="14" t="s">
        <v>71</v>
      </c>
      <c r="B2751" s="14" t="s">
        <v>152</v>
      </c>
      <c r="C2751" s="14" t="s">
        <v>49</v>
      </c>
      <c r="D2751" t="s">
        <v>12</v>
      </c>
      <c r="E2751" s="14" t="s">
        <v>80</v>
      </c>
      <c r="F2751" s="43">
        <v>119.14833068847656</v>
      </c>
      <c r="V2751"/>
    </row>
    <row r="2752" spans="1:22" x14ac:dyDescent="0.2">
      <c r="A2752" s="14" t="s">
        <v>71</v>
      </c>
      <c r="B2752" s="14" t="s">
        <v>152</v>
      </c>
      <c r="C2752" s="14" t="s">
        <v>141</v>
      </c>
      <c r="D2752" t="s">
        <v>12</v>
      </c>
      <c r="E2752" s="14" t="s">
        <v>80</v>
      </c>
      <c r="F2752" s="43">
        <v>0.12381026148796082</v>
      </c>
      <c r="V2752"/>
    </row>
    <row r="2753" spans="1:22" x14ac:dyDescent="0.2">
      <c r="A2753" s="14" t="s">
        <v>72</v>
      </c>
      <c r="B2753" s="14" t="s">
        <v>152</v>
      </c>
      <c r="C2753" s="14" t="s">
        <v>153</v>
      </c>
      <c r="D2753" t="s">
        <v>12</v>
      </c>
      <c r="E2753" s="14" t="s">
        <v>80</v>
      </c>
      <c r="F2753" s="43">
        <v>1375.3080036640167</v>
      </c>
      <c r="V2753"/>
    </row>
    <row r="2754" spans="1:22" x14ac:dyDescent="0.2">
      <c r="A2754" s="14" t="s">
        <v>72</v>
      </c>
      <c r="B2754" s="14" t="s">
        <v>152</v>
      </c>
      <c r="C2754" s="14" t="s">
        <v>49</v>
      </c>
      <c r="D2754" t="s">
        <v>12</v>
      </c>
      <c r="E2754" s="14" t="s">
        <v>80</v>
      </c>
      <c r="F2754" s="43">
        <v>148.90760803222656</v>
      </c>
      <c r="V2754"/>
    </row>
    <row r="2755" spans="1:22" x14ac:dyDescent="0.2">
      <c r="A2755" s="14" t="s">
        <v>72</v>
      </c>
      <c r="B2755" s="14" t="s">
        <v>152</v>
      </c>
      <c r="C2755" s="14" t="s">
        <v>141</v>
      </c>
      <c r="D2755" t="s">
        <v>12</v>
      </c>
      <c r="E2755" s="14" t="s">
        <v>80</v>
      </c>
      <c r="F2755" s="43">
        <v>0.15473392605781555</v>
      </c>
      <c r="V2755"/>
    </row>
    <row r="2756" spans="1:22" x14ac:dyDescent="0.2">
      <c r="A2756" s="14" t="s">
        <v>70</v>
      </c>
      <c r="B2756" s="14" t="s">
        <v>70</v>
      </c>
      <c r="C2756" s="14" t="s">
        <v>153</v>
      </c>
      <c r="D2756" t="s">
        <v>12</v>
      </c>
      <c r="E2756" s="14" t="s">
        <v>157</v>
      </c>
      <c r="F2756" s="43">
        <v>539.34998899999994</v>
      </c>
      <c r="V2756"/>
    </row>
    <row r="2757" spans="1:22" x14ac:dyDescent="0.2">
      <c r="A2757" s="14" t="s">
        <v>70</v>
      </c>
      <c r="B2757" s="14" t="s">
        <v>70</v>
      </c>
      <c r="C2757" s="14" t="s">
        <v>49</v>
      </c>
      <c r="D2757" t="s">
        <v>12</v>
      </c>
      <c r="E2757" s="14" t="s">
        <v>157</v>
      </c>
      <c r="F2757" s="43">
        <v>58.396602630615234</v>
      </c>
      <c r="V2757"/>
    </row>
    <row r="2758" spans="1:22" x14ac:dyDescent="0.2">
      <c r="A2758" s="14" t="s">
        <v>70</v>
      </c>
      <c r="B2758" s="14" t="s">
        <v>70</v>
      </c>
      <c r="C2758" s="14" t="s">
        <v>141</v>
      </c>
      <c r="D2758" t="s">
        <v>12</v>
      </c>
      <c r="E2758" s="14" t="s">
        <v>157</v>
      </c>
      <c r="F2758" s="43">
        <v>6.068149209022522E-2</v>
      </c>
      <c r="V2758"/>
    </row>
    <row r="2759" spans="1:22" x14ac:dyDescent="0.2">
      <c r="A2759" s="14" t="s">
        <v>71</v>
      </c>
      <c r="B2759" s="14" t="s">
        <v>70</v>
      </c>
      <c r="C2759" s="14" t="s">
        <v>153</v>
      </c>
      <c r="D2759" t="s">
        <v>12</v>
      </c>
      <c r="E2759" s="14" t="s">
        <v>157</v>
      </c>
      <c r="F2759" s="43">
        <v>539.34998899999971</v>
      </c>
      <c r="V2759"/>
    </row>
    <row r="2760" spans="1:22" x14ac:dyDescent="0.2">
      <c r="A2760" s="14" t="s">
        <v>71</v>
      </c>
      <c r="B2760" s="14" t="s">
        <v>70</v>
      </c>
      <c r="C2760" s="14" t="s">
        <v>49</v>
      </c>
      <c r="D2760" t="s">
        <v>12</v>
      </c>
      <c r="E2760" s="14" t="s">
        <v>157</v>
      </c>
      <c r="F2760" s="43">
        <v>58.396602630615234</v>
      </c>
      <c r="V2760"/>
    </row>
    <row r="2761" spans="1:22" x14ac:dyDescent="0.2">
      <c r="A2761" s="14" t="s">
        <v>71</v>
      </c>
      <c r="B2761" s="14" t="s">
        <v>70</v>
      </c>
      <c r="C2761" s="14" t="s">
        <v>141</v>
      </c>
      <c r="D2761" t="s">
        <v>12</v>
      </c>
      <c r="E2761" s="14" t="s">
        <v>157</v>
      </c>
      <c r="F2761" s="43">
        <v>6.068149209022522E-2</v>
      </c>
      <c r="V2761"/>
    </row>
    <row r="2762" spans="1:22" x14ac:dyDescent="0.2">
      <c r="A2762" s="14" t="s">
        <v>72</v>
      </c>
      <c r="B2762" s="14" t="s">
        <v>70</v>
      </c>
      <c r="C2762" s="14" t="s">
        <v>153</v>
      </c>
      <c r="D2762" t="s">
        <v>12</v>
      </c>
      <c r="E2762" s="14" t="s">
        <v>157</v>
      </c>
      <c r="F2762" s="43">
        <v>539.34998900000005</v>
      </c>
      <c r="V2762"/>
    </row>
    <row r="2763" spans="1:22" x14ac:dyDescent="0.2">
      <c r="A2763" s="14" t="s">
        <v>72</v>
      </c>
      <c r="B2763" s="14" t="s">
        <v>70</v>
      </c>
      <c r="C2763" s="14" t="s">
        <v>49</v>
      </c>
      <c r="D2763" t="s">
        <v>12</v>
      </c>
      <c r="E2763" s="14" t="s">
        <v>157</v>
      </c>
      <c r="F2763" s="43">
        <v>58.396602630615234</v>
      </c>
      <c r="V2763"/>
    </row>
    <row r="2764" spans="1:22" x14ac:dyDescent="0.2">
      <c r="A2764" s="14" t="s">
        <v>72</v>
      </c>
      <c r="B2764" s="14" t="s">
        <v>70</v>
      </c>
      <c r="C2764" s="14" t="s">
        <v>141</v>
      </c>
      <c r="D2764" t="s">
        <v>12</v>
      </c>
      <c r="E2764" s="14" t="s">
        <v>157</v>
      </c>
      <c r="F2764" s="43">
        <v>6.068149209022522E-2</v>
      </c>
      <c r="V2764"/>
    </row>
    <row r="2765" spans="1:22" x14ac:dyDescent="0.2">
      <c r="A2765" s="14" t="s">
        <v>70</v>
      </c>
      <c r="B2765" s="14" t="s">
        <v>152</v>
      </c>
      <c r="C2765" s="14" t="s">
        <v>153</v>
      </c>
      <c r="D2765" t="s">
        <v>12</v>
      </c>
      <c r="E2765" s="14" t="s">
        <v>157</v>
      </c>
      <c r="F2765" s="43">
        <v>539.34998900000005</v>
      </c>
      <c r="V2765"/>
    </row>
    <row r="2766" spans="1:22" x14ac:dyDescent="0.2">
      <c r="A2766" s="14" t="s">
        <v>70</v>
      </c>
      <c r="B2766" s="14" t="s">
        <v>152</v>
      </c>
      <c r="C2766" s="14" t="s">
        <v>49</v>
      </c>
      <c r="D2766" t="s">
        <v>12</v>
      </c>
      <c r="E2766" s="14" t="s">
        <v>157</v>
      </c>
      <c r="F2766" s="43">
        <v>58.396602630615234</v>
      </c>
      <c r="V2766"/>
    </row>
    <row r="2767" spans="1:22" x14ac:dyDescent="0.2">
      <c r="A2767" s="14" t="s">
        <v>70</v>
      </c>
      <c r="B2767" s="14" t="s">
        <v>152</v>
      </c>
      <c r="C2767" s="14" t="s">
        <v>141</v>
      </c>
      <c r="D2767" t="s">
        <v>12</v>
      </c>
      <c r="E2767" s="14" t="s">
        <v>157</v>
      </c>
      <c r="F2767" s="43">
        <v>6.068149209022522E-2</v>
      </c>
      <c r="V2767"/>
    </row>
    <row r="2768" spans="1:22" x14ac:dyDescent="0.2">
      <c r="A2768" s="14" t="s">
        <v>71</v>
      </c>
      <c r="B2768" s="14" t="s">
        <v>152</v>
      </c>
      <c r="C2768" s="14" t="s">
        <v>153</v>
      </c>
      <c r="D2768" t="s">
        <v>12</v>
      </c>
      <c r="E2768" s="14" t="s">
        <v>157</v>
      </c>
      <c r="F2768" s="43">
        <v>539.34998899999994</v>
      </c>
      <c r="V2768"/>
    </row>
    <row r="2769" spans="1:22" x14ac:dyDescent="0.2">
      <c r="A2769" s="14" t="s">
        <v>71</v>
      </c>
      <c r="B2769" s="14" t="s">
        <v>152</v>
      </c>
      <c r="C2769" s="14" t="s">
        <v>49</v>
      </c>
      <c r="D2769" t="s">
        <v>12</v>
      </c>
      <c r="E2769" s="14" t="s">
        <v>157</v>
      </c>
      <c r="F2769" s="43">
        <v>58.396602630615234</v>
      </c>
      <c r="V2769"/>
    </row>
    <row r="2770" spans="1:22" x14ac:dyDescent="0.2">
      <c r="A2770" s="14" t="s">
        <v>71</v>
      </c>
      <c r="B2770" s="14" t="s">
        <v>152</v>
      </c>
      <c r="C2770" s="14" t="s">
        <v>141</v>
      </c>
      <c r="D2770" t="s">
        <v>12</v>
      </c>
      <c r="E2770" s="14" t="s">
        <v>157</v>
      </c>
      <c r="F2770" s="43">
        <v>6.068149209022522E-2</v>
      </c>
      <c r="V2770"/>
    </row>
    <row r="2771" spans="1:22" x14ac:dyDescent="0.2">
      <c r="A2771" s="14" t="s">
        <v>72</v>
      </c>
      <c r="B2771" s="14" t="s">
        <v>152</v>
      </c>
      <c r="C2771" s="14" t="s">
        <v>153</v>
      </c>
      <c r="D2771" t="s">
        <v>12</v>
      </c>
      <c r="E2771" s="14" t="s">
        <v>157</v>
      </c>
      <c r="F2771" s="43">
        <v>539.34998899999994</v>
      </c>
      <c r="V2771"/>
    </row>
    <row r="2772" spans="1:22" x14ac:dyDescent="0.2">
      <c r="A2772" s="14" t="s">
        <v>72</v>
      </c>
      <c r="B2772" s="14" t="s">
        <v>152</v>
      </c>
      <c r="C2772" s="14" t="s">
        <v>49</v>
      </c>
      <c r="D2772" t="s">
        <v>12</v>
      </c>
      <c r="E2772" s="14" t="s">
        <v>157</v>
      </c>
      <c r="F2772" s="43">
        <v>58.396602630615234</v>
      </c>
      <c r="V2772"/>
    </row>
    <row r="2773" spans="1:22" x14ac:dyDescent="0.2">
      <c r="A2773" s="14" t="s">
        <v>72</v>
      </c>
      <c r="B2773" s="14" t="s">
        <v>152</v>
      </c>
      <c r="C2773" s="14" t="s">
        <v>141</v>
      </c>
      <c r="D2773" t="s">
        <v>12</v>
      </c>
      <c r="E2773" s="14" t="s">
        <v>157</v>
      </c>
      <c r="F2773" s="43">
        <v>6.068149209022522E-2</v>
      </c>
      <c r="V2773"/>
    </row>
    <row r="2774" spans="1:22" x14ac:dyDescent="0.2">
      <c r="A2774" s="14" t="s">
        <v>70</v>
      </c>
      <c r="B2774" s="14" t="s">
        <v>70</v>
      </c>
      <c r="C2774" s="14" t="s">
        <v>153</v>
      </c>
      <c r="D2774" t="s">
        <v>12</v>
      </c>
      <c r="E2774" s="14" t="s">
        <v>158</v>
      </c>
      <c r="F2774" s="44">
        <v>28.77774775</v>
      </c>
      <c r="V2774"/>
    </row>
    <row r="2775" spans="1:22" x14ac:dyDescent="0.2">
      <c r="A2775" s="14" t="s">
        <v>70</v>
      </c>
      <c r="B2775" s="14" t="s">
        <v>70</v>
      </c>
      <c r="C2775" s="14" t="s">
        <v>49</v>
      </c>
      <c r="D2775" t="s">
        <v>12</v>
      </c>
      <c r="E2775" s="14" t="s">
        <v>158</v>
      </c>
      <c r="F2775" s="43">
        <v>3.1158297061920166</v>
      </c>
      <c r="V2775"/>
    </row>
    <row r="2776" spans="1:22" x14ac:dyDescent="0.2">
      <c r="A2776" s="14" t="s">
        <v>70</v>
      </c>
      <c r="B2776" s="14" t="s">
        <v>70</v>
      </c>
      <c r="C2776" s="14" t="s">
        <v>141</v>
      </c>
      <c r="D2776" t="s">
        <v>12</v>
      </c>
      <c r="E2776" s="14" t="s">
        <v>158</v>
      </c>
      <c r="F2776" s="43">
        <v>3.2377431634813547E-3</v>
      </c>
      <c r="V2776"/>
    </row>
    <row r="2777" spans="1:22" x14ac:dyDescent="0.2">
      <c r="A2777" s="14" t="s">
        <v>71</v>
      </c>
      <c r="B2777" s="14" t="s">
        <v>70</v>
      </c>
      <c r="C2777" s="14" t="s">
        <v>153</v>
      </c>
      <c r="D2777" t="s">
        <v>12</v>
      </c>
      <c r="E2777" s="14" t="s">
        <v>158</v>
      </c>
      <c r="F2777" s="44">
        <v>28.77774775</v>
      </c>
      <c r="V2777"/>
    </row>
    <row r="2778" spans="1:22" x14ac:dyDescent="0.2">
      <c r="A2778" s="14" t="s">
        <v>71</v>
      </c>
      <c r="B2778" s="14" t="s">
        <v>70</v>
      </c>
      <c r="C2778" s="14" t="s">
        <v>49</v>
      </c>
      <c r="D2778" t="s">
        <v>12</v>
      </c>
      <c r="E2778" s="14" t="s">
        <v>158</v>
      </c>
      <c r="F2778" s="43">
        <v>3.1158297061920166</v>
      </c>
      <c r="V2778"/>
    </row>
    <row r="2779" spans="1:22" x14ac:dyDescent="0.2">
      <c r="A2779" s="14" t="s">
        <v>71</v>
      </c>
      <c r="B2779" s="14" t="s">
        <v>70</v>
      </c>
      <c r="C2779" s="14" t="s">
        <v>141</v>
      </c>
      <c r="D2779" t="s">
        <v>12</v>
      </c>
      <c r="E2779" s="14" t="s">
        <v>158</v>
      </c>
      <c r="F2779" s="43">
        <v>3.2377431634813547E-3</v>
      </c>
      <c r="V2779"/>
    </row>
    <row r="2780" spans="1:22" x14ac:dyDescent="0.2">
      <c r="A2780" s="14" t="s">
        <v>72</v>
      </c>
      <c r="B2780" s="14" t="s">
        <v>70</v>
      </c>
      <c r="C2780" s="14" t="s">
        <v>153</v>
      </c>
      <c r="D2780" t="s">
        <v>12</v>
      </c>
      <c r="E2780" s="14" t="s">
        <v>158</v>
      </c>
      <c r="F2780" s="44">
        <v>28.77774775</v>
      </c>
      <c r="V2780"/>
    </row>
    <row r="2781" spans="1:22" x14ac:dyDescent="0.2">
      <c r="A2781" s="14" t="s">
        <v>72</v>
      </c>
      <c r="B2781" s="14" t="s">
        <v>70</v>
      </c>
      <c r="C2781" s="14" t="s">
        <v>49</v>
      </c>
      <c r="D2781" t="s">
        <v>12</v>
      </c>
      <c r="E2781" s="14" t="s">
        <v>158</v>
      </c>
      <c r="F2781" s="43">
        <v>3.1158297061920166</v>
      </c>
      <c r="V2781"/>
    </row>
    <row r="2782" spans="1:22" x14ac:dyDescent="0.2">
      <c r="A2782" s="14" t="s">
        <v>72</v>
      </c>
      <c r="B2782" s="14" t="s">
        <v>70</v>
      </c>
      <c r="C2782" s="14" t="s">
        <v>141</v>
      </c>
      <c r="D2782" t="s">
        <v>12</v>
      </c>
      <c r="E2782" s="14" t="s">
        <v>158</v>
      </c>
      <c r="F2782" s="43">
        <v>3.2377431634813547E-3</v>
      </c>
      <c r="V2782"/>
    </row>
    <row r="2783" spans="1:22" x14ac:dyDescent="0.2">
      <c r="A2783" s="14" t="s">
        <v>70</v>
      </c>
      <c r="B2783" s="14" t="s">
        <v>152</v>
      </c>
      <c r="C2783" s="14" t="s">
        <v>153</v>
      </c>
      <c r="D2783" t="s">
        <v>12</v>
      </c>
      <c r="E2783" s="14" t="s">
        <v>158</v>
      </c>
      <c r="F2783" s="44">
        <v>115.11099100000001</v>
      </c>
      <c r="V2783"/>
    </row>
    <row r="2784" spans="1:22" x14ac:dyDescent="0.2">
      <c r="A2784" s="14" t="s">
        <v>70</v>
      </c>
      <c r="B2784" s="14" t="s">
        <v>152</v>
      </c>
      <c r="C2784" s="14" t="s">
        <v>49</v>
      </c>
      <c r="D2784" t="s">
        <v>12</v>
      </c>
      <c r="E2784" s="14" t="s">
        <v>158</v>
      </c>
      <c r="F2784" s="43">
        <v>12.463318824768066</v>
      </c>
      <c r="V2784"/>
    </row>
    <row r="2785" spans="1:22" x14ac:dyDescent="0.2">
      <c r="A2785" s="14" t="s">
        <v>70</v>
      </c>
      <c r="B2785" s="14" t="s">
        <v>152</v>
      </c>
      <c r="C2785" s="14" t="s">
        <v>141</v>
      </c>
      <c r="D2785" t="s">
        <v>12</v>
      </c>
      <c r="E2785" s="14" t="s">
        <v>158</v>
      </c>
      <c r="F2785" s="43">
        <v>1.2950972653925419E-2</v>
      </c>
      <c r="V2785"/>
    </row>
    <row r="2786" spans="1:22" x14ac:dyDescent="0.2">
      <c r="A2786" s="14" t="s">
        <v>71</v>
      </c>
      <c r="B2786" s="14" t="s">
        <v>152</v>
      </c>
      <c r="C2786" s="14" t="s">
        <v>153</v>
      </c>
      <c r="D2786" t="s">
        <v>12</v>
      </c>
      <c r="E2786" s="14" t="s">
        <v>158</v>
      </c>
      <c r="F2786" s="44">
        <v>115.11099100000001</v>
      </c>
      <c r="V2786"/>
    </row>
    <row r="2787" spans="1:22" x14ac:dyDescent="0.2">
      <c r="A2787" s="14" t="s">
        <v>71</v>
      </c>
      <c r="B2787" s="14" t="s">
        <v>152</v>
      </c>
      <c r="C2787" s="14" t="s">
        <v>49</v>
      </c>
      <c r="D2787" t="s">
        <v>12</v>
      </c>
      <c r="E2787" s="14" t="s">
        <v>158</v>
      </c>
      <c r="F2787" s="43">
        <v>12.463318824768066</v>
      </c>
      <c r="V2787"/>
    </row>
    <row r="2788" spans="1:22" x14ac:dyDescent="0.2">
      <c r="A2788" s="14" t="s">
        <v>71</v>
      </c>
      <c r="B2788" s="14" t="s">
        <v>152</v>
      </c>
      <c r="C2788" s="14" t="s">
        <v>141</v>
      </c>
      <c r="D2788" t="s">
        <v>12</v>
      </c>
      <c r="E2788" s="14" t="s">
        <v>158</v>
      </c>
      <c r="F2788" s="43">
        <v>1.2950972653925419E-2</v>
      </c>
      <c r="V2788"/>
    </row>
    <row r="2789" spans="1:22" x14ac:dyDescent="0.2">
      <c r="A2789" s="14" t="s">
        <v>72</v>
      </c>
      <c r="B2789" s="14" t="s">
        <v>152</v>
      </c>
      <c r="C2789" s="14" t="s">
        <v>153</v>
      </c>
      <c r="D2789" t="s">
        <v>12</v>
      </c>
      <c r="E2789" s="14" t="s">
        <v>158</v>
      </c>
      <c r="F2789" s="44">
        <v>115.11099100000003</v>
      </c>
      <c r="V2789"/>
    </row>
    <row r="2790" spans="1:22" x14ac:dyDescent="0.2">
      <c r="A2790" s="14" t="s">
        <v>72</v>
      </c>
      <c r="B2790" s="14" t="s">
        <v>152</v>
      </c>
      <c r="C2790" s="14" t="s">
        <v>49</v>
      </c>
      <c r="D2790" t="s">
        <v>12</v>
      </c>
      <c r="E2790" s="14" t="s">
        <v>158</v>
      </c>
      <c r="F2790" s="43">
        <v>12.463318824768066</v>
      </c>
      <c r="V2790"/>
    </row>
    <row r="2791" spans="1:22" x14ac:dyDescent="0.2">
      <c r="A2791" s="14" t="s">
        <v>72</v>
      </c>
      <c r="B2791" s="14" t="s">
        <v>152</v>
      </c>
      <c r="C2791" s="14" t="s">
        <v>141</v>
      </c>
      <c r="D2791" t="s">
        <v>12</v>
      </c>
      <c r="E2791" s="14" t="s">
        <v>158</v>
      </c>
      <c r="F2791" s="43">
        <v>1.2950972653925419E-2</v>
      </c>
      <c r="V2791"/>
    </row>
    <row r="2792" spans="1:22" x14ac:dyDescent="0.2">
      <c r="A2792" s="14" t="s">
        <v>70</v>
      </c>
      <c r="B2792" s="14" t="s">
        <v>70</v>
      </c>
      <c r="C2792" s="14" t="s">
        <v>153</v>
      </c>
      <c r="D2792" t="s">
        <v>12</v>
      </c>
      <c r="E2792" s="14" t="s">
        <v>161</v>
      </c>
      <c r="F2792" s="43">
        <v>8.046638999999999</v>
      </c>
      <c r="V2792"/>
    </row>
    <row r="2793" spans="1:22" x14ac:dyDescent="0.2">
      <c r="A2793" s="14" t="s">
        <v>70</v>
      </c>
      <c r="B2793" s="14" t="s">
        <v>70</v>
      </c>
      <c r="C2793" s="14" t="s">
        <v>49</v>
      </c>
      <c r="D2793" t="s">
        <v>12</v>
      </c>
      <c r="E2793" s="14" t="s">
        <v>161</v>
      </c>
      <c r="F2793" s="43">
        <v>0.8712272047996521</v>
      </c>
      <c r="V2793"/>
    </row>
    <row r="2794" spans="1:22" x14ac:dyDescent="0.2">
      <c r="A2794" s="14" t="s">
        <v>70</v>
      </c>
      <c r="B2794" s="14" t="s">
        <v>70</v>
      </c>
      <c r="C2794" s="14" t="s">
        <v>141</v>
      </c>
      <c r="D2794" t="s">
        <v>12</v>
      </c>
      <c r="E2794" s="14" t="s">
        <v>161</v>
      </c>
      <c r="F2794" s="43">
        <v>9.0531579917296767E-4</v>
      </c>
      <c r="V2794"/>
    </row>
    <row r="2795" spans="1:22" x14ac:dyDescent="0.2">
      <c r="A2795" s="14" t="s">
        <v>71</v>
      </c>
      <c r="B2795" s="14" t="s">
        <v>70</v>
      </c>
      <c r="C2795" s="14" t="s">
        <v>153</v>
      </c>
      <c r="D2795" t="s">
        <v>12</v>
      </c>
      <c r="E2795" s="14" t="s">
        <v>161</v>
      </c>
      <c r="F2795" s="43">
        <v>8.046638999999999</v>
      </c>
      <c r="V2795"/>
    </row>
    <row r="2796" spans="1:22" x14ac:dyDescent="0.2">
      <c r="A2796" s="14" t="s">
        <v>71</v>
      </c>
      <c r="B2796" s="14" t="s">
        <v>70</v>
      </c>
      <c r="C2796" s="14" t="s">
        <v>49</v>
      </c>
      <c r="D2796" t="s">
        <v>12</v>
      </c>
      <c r="E2796" s="14" t="s">
        <v>161</v>
      </c>
      <c r="F2796" s="43">
        <v>0.8712272047996521</v>
      </c>
      <c r="V2796"/>
    </row>
    <row r="2797" spans="1:22" x14ac:dyDescent="0.2">
      <c r="A2797" s="14" t="s">
        <v>71</v>
      </c>
      <c r="B2797" s="14" t="s">
        <v>70</v>
      </c>
      <c r="C2797" s="14" t="s">
        <v>141</v>
      </c>
      <c r="D2797" t="s">
        <v>12</v>
      </c>
      <c r="E2797" s="14" t="s">
        <v>161</v>
      </c>
      <c r="F2797" s="43">
        <v>9.0531579917296767E-4</v>
      </c>
      <c r="V2797"/>
    </row>
    <row r="2798" spans="1:22" x14ac:dyDescent="0.2">
      <c r="A2798" s="14" t="s">
        <v>72</v>
      </c>
      <c r="B2798" s="14" t="s">
        <v>70</v>
      </c>
      <c r="C2798" s="14" t="s">
        <v>153</v>
      </c>
      <c r="D2798" t="s">
        <v>12</v>
      </c>
      <c r="E2798" s="14" t="s">
        <v>161</v>
      </c>
      <c r="F2798" s="43">
        <v>8.0466389999999972</v>
      </c>
      <c r="V2798"/>
    </row>
    <row r="2799" spans="1:22" x14ac:dyDescent="0.2">
      <c r="A2799" s="14" t="s">
        <v>72</v>
      </c>
      <c r="B2799" s="14" t="s">
        <v>70</v>
      </c>
      <c r="C2799" s="14" t="s">
        <v>49</v>
      </c>
      <c r="D2799" t="s">
        <v>12</v>
      </c>
      <c r="E2799" s="14" t="s">
        <v>161</v>
      </c>
      <c r="F2799" s="43">
        <v>0.8712272047996521</v>
      </c>
      <c r="V2799"/>
    </row>
    <row r="2800" spans="1:22" x14ac:dyDescent="0.2">
      <c r="A2800" s="14" t="s">
        <v>72</v>
      </c>
      <c r="B2800" s="14" t="s">
        <v>70</v>
      </c>
      <c r="C2800" s="14" t="s">
        <v>141</v>
      </c>
      <c r="D2800" t="s">
        <v>12</v>
      </c>
      <c r="E2800" s="14" t="s">
        <v>161</v>
      </c>
      <c r="F2800" s="43">
        <v>9.0531579917296767E-4</v>
      </c>
      <c r="V2800"/>
    </row>
    <row r="2801" spans="1:22" x14ac:dyDescent="0.2">
      <c r="A2801" s="14" t="s">
        <v>70</v>
      </c>
      <c r="B2801" s="14" t="s">
        <v>152</v>
      </c>
      <c r="C2801" s="14" t="s">
        <v>153</v>
      </c>
      <c r="D2801" t="s">
        <v>12</v>
      </c>
      <c r="E2801" s="14" t="s">
        <v>161</v>
      </c>
      <c r="F2801" s="43">
        <v>8.046638999999999</v>
      </c>
      <c r="V2801"/>
    </row>
    <row r="2802" spans="1:22" x14ac:dyDescent="0.2">
      <c r="A2802" s="14" t="s">
        <v>70</v>
      </c>
      <c r="B2802" s="14" t="s">
        <v>152</v>
      </c>
      <c r="C2802" s="14" t="s">
        <v>49</v>
      </c>
      <c r="D2802" t="s">
        <v>12</v>
      </c>
      <c r="E2802" s="14" t="s">
        <v>161</v>
      </c>
      <c r="F2802" s="43">
        <v>0.8712272047996521</v>
      </c>
      <c r="V2802"/>
    </row>
    <row r="2803" spans="1:22" x14ac:dyDescent="0.2">
      <c r="A2803" s="14" t="s">
        <v>70</v>
      </c>
      <c r="B2803" s="14" t="s">
        <v>152</v>
      </c>
      <c r="C2803" s="14" t="s">
        <v>141</v>
      </c>
      <c r="D2803" t="s">
        <v>12</v>
      </c>
      <c r="E2803" s="14" t="s">
        <v>161</v>
      </c>
      <c r="F2803" s="43">
        <v>9.0531579917296767E-4</v>
      </c>
      <c r="V2803"/>
    </row>
    <row r="2804" spans="1:22" x14ac:dyDescent="0.2">
      <c r="A2804" s="14" t="s">
        <v>71</v>
      </c>
      <c r="B2804" s="14" t="s">
        <v>152</v>
      </c>
      <c r="C2804" s="14" t="s">
        <v>153</v>
      </c>
      <c r="D2804" t="s">
        <v>12</v>
      </c>
      <c r="E2804" s="14" t="s">
        <v>161</v>
      </c>
      <c r="F2804" s="43">
        <v>8.0466390000000008</v>
      </c>
      <c r="V2804"/>
    </row>
    <row r="2805" spans="1:22" x14ac:dyDescent="0.2">
      <c r="A2805" s="14" t="s">
        <v>71</v>
      </c>
      <c r="B2805" s="14" t="s">
        <v>152</v>
      </c>
      <c r="C2805" s="14" t="s">
        <v>49</v>
      </c>
      <c r="D2805" t="s">
        <v>12</v>
      </c>
      <c r="E2805" s="14" t="s">
        <v>161</v>
      </c>
      <c r="F2805" s="43">
        <v>0.8712272047996521</v>
      </c>
      <c r="V2805"/>
    </row>
    <row r="2806" spans="1:22" x14ac:dyDescent="0.2">
      <c r="A2806" s="14" t="s">
        <v>71</v>
      </c>
      <c r="B2806" s="14" t="s">
        <v>152</v>
      </c>
      <c r="C2806" s="14" t="s">
        <v>141</v>
      </c>
      <c r="D2806" t="s">
        <v>12</v>
      </c>
      <c r="E2806" s="14" t="s">
        <v>161</v>
      </c>
      <c r="F2806" s="43">
        <v>9.0531579917296767E-4</v>
      </c>
      <c r="V2806"/>
    </row>
    <row r="2807" spans="1:22" x14ac:dyDescent="0.2">
      <c r="A2807" s="14" t="s">
        <v>72</v>
      </c>
      <c r="B2807" s="14" t="s">
        <v>152</v>
      </c>
      <c r="C2807" s="14" t="s">
        <v>153</v>
      </c>
      <c r="D2807" t="s">
        <v>12</v>
      </c>
      <c r="E2807" s="14" t="s">
        <v>161</v>
      </c>
      <c r="F2807" s="43">
        <v>8.0466390000000025</v>
      </c>
      <c r="V2807"/>
    </row>
    <row r="2808" spans="1:22" x14ac:dyDescent="0.2">
      <c r="A2808" s="14" t="s">
        <v>72</v>
      </c>
      <c r="B2808" s="14" t="s">
        <v>152</v>
      </c>
      <c r="C2808" s="14" t="s">
        <v>49</v>
      </c>
      <c r="D2808" t="s">
        <v>12</v>
      </c>
      <c r="E2808" s="14" t="s">
        <v>161</v>
      </c>
      <c r="F2808" s="43">
        <v>0.8712272047996521</v>
      </c>
      <c r="V2808"/>
    </row>
    <row r="2809" spans="1:22" x14ac:dyDescent="0.2">
      <c r="A2809" s="14" t="s">
        <v>72</v>
      </c>
      <c r="B2809" s="14" t="s">
        <v>152</v>
      </c>
      <c r="C2809" s="14" t="s">
        <v>141</v>
      </c>
      <c r="D2809" t="s">
        <v>12</v>
      </c>
      <c r="E2809" s="14" t="s">
        <v>161</v>
      </c>
      <c r="F2809" s="43">
        <v>9.0531579917296767E-4</v>
      </c>
      <c r="V2809"/>
    </row>
    <row r="2810" spans="1:22" x14ac:dyDescent="0.2">
      <c r="A2810" s="14" t="s">
        <v>70</v>
      </c>
      <c r="B2810" s="14" t="s">
        <v>70</v>
      </c>
      <c r="C2810" s="14" t="s">
        <v>153</v>
      </c>
      <c r="D2810" t="s">
        <v>12</v>
      </c>
      <c r="E2810" s="14" t="s">
        <v>160</v>
      </c>
      <c r="F2810" s="44">
        <v>7.9191129999999994</v>
      </c>
      <c r="V2810"/>
    </row>
    <row r="2811" spans="1:22" x14ac:dyDescent="0.2">
      <c r="A2811" s="14" t="s">
        <v>70</v>
      </c>
      <c r="B2811" s="14" t="s">
        <v>70</v>
      </c>
      <c r="C2811" s="14" t="s">
        <v>49</v>
      </c>
      <c r="D2811" t="s">
        <v>12</v>
      </c>
      <c r="E2811" s="14" t="s">
        <v>160</v>
      </c>
      <c r="F2811" s="43">
        <v>0.85741966962814331</v>
      </c>
      <c r="V2811"/>
    </row>
    <row r="2812" spans="1:22" x14ac:dyDescent="0.2">
      <c r="A2812" s="14" t="s">
        <v>70</v>
      </c>
      <c r="B2812" s="14" t="s">
        <v>70</v>
      </c>
      <c r="C2812" s="14" t="s">
        <v>141</v>
      </c>
      <c r="D2812" t="s">
        <v>12</v>
      </c>
      <c r="E2812" s="14" t="s">
        <v>160</v>
      </c>
      <c r="F2812" s="43">
        <v>8.9096801821142435E-4</v>
      </c>
      <c r="V2812"/>
    </row>
    <row r="2813" spans="1:22" x14ac:dyDescent="0.2">
      <c r="A2813" s="14" t="s">
        <v>71</v>
      </c>
      <c r="B2813" s="14" t="s">
        <v>70</v>
      </c>
      <c r="C2813" s="14" t="s">
        <v>153</v>
      </c>
      <c r="D2813" t="s">
        <v>12</v>
      </c>
      <c r="E2813" s="14" t="s">
        <v>160</v>
      </c>
      <c r="F2813" s="44">
        <v>7.9191129999999994</v>
      </c>
      <c r="V2813"/>
    </row>
    <row r="2814" spans="1:22" x14ac:dyDescent="0.2">
      <c r="A2814" s="14" t="s">
        <v>71</v>
      </c>
      <c r="B2814" s="14" t="s">
        <v>70</v>
      </c>
      <c r="C2814" s="14" t="s">
        <v>49</v>
      </c>
      <c r="D2814" t="s">
        <v>12</v>
      </c>
      <c r="E2814" s="14" t="s">
        <v>160</v>
      </c>
      <c r="F2814" s="43">
        <v>0.85741966962814331</v>
      </c>
      <c r="V2814"/>
    </row>
    <row r="2815" spans="1:22" x14ac:dyDescent="0.2">
      <c r="A2815" s="14" t="s">
        <v>71</v>
      </c>
      <c r="B2815" s="14" t="s">
        <v>70</v>
      </c>
      <c r="C2815" s="14" t="s">
        <v>141</v>
      </c>
      <c r="D2815" t="s">
        <v>12</v>
      </c>
      <c r="E2815" s="14" t="s">
        <v>160</v>
      </c>
      <c r="F2815" s="43">
        <v>8.9096801821142435E-4</v>
      </c>
      <c r="V2815"/>
    </row>
    <row r="2816" spans="1:22" x14ac:dyDescent="0.2">
      <c r="A2816" s="14" t="s">
        <v>72</v>
      </c>
      <c r="B2816" s="14" t="s">
        <v>70</v>
      </c>
      <c r="C2816" s="14" t="s">
        <v>153</v>
      </c>
      <c r="D2816" t="s">
        <v>12</v>
      </c>
      <c r="E2816" s="14" t="s">
        <v>160</v>
      </c>
      <c r="F2816" s="44">
        <v>7.9191130000000003</v>
      </c>
      <c r="V2816"/>
    </row>
    <row r="2817" spans="1:22" x14ac:dyDescent="0.2">
      <c r="A2817" s="14" t="s">
        <v>72</v>
      </c>
      <c r="B2817" s="14" t="s">
        <v>70</v>
      </c>
      <c r="C2817" s="14" t="s">
        <v>49</v>
      </c>
      <c r="D2817" t="s">
        <v>12</v>
      </c>
      <c r="E2817" s="14" t="s">
        <v>160</v>
      </c>
      <c r="F2817" s="43">
        <v>0.85741966962814331</v>
      </c>
      <c r="V2817"/>
    </row>
    <row r="2818" spans="1:22" x14ac:dyDescent="0.2">
      <c r="A2818" s="14" t="s">
        <v>72</v>
      </c>
      <c r="B2818" s="14" t="s">
        <v>70</v>
      </c>
      <c r="C2818" s="14" t="s">
        <v>141</v>
      </c>
      <c r="D2818" t="s">
        <v>12</v>
      </c>
      <c r="E2818" s="14" t="s">
        <v>160</v>
      </c>
      <c r="F2818" s="43">
        <v>8.9096801821142435E-4</v>
      </c>
      <c r="V2818"/>
    </row>
    <row r="2819" spans="1:22" x14ac:dyDescent="0.2">
      <c r="A2819" s="14" t="s">
        <v>70</v>
      </c>
      <c r="B2819" s="14" t="s">
        <v>152</v>
      </c>
      <c r="C2819" s="14" t="s">
        <v>153</v>
      </c>
      <c r="D2819" t="s">
        <v>12</v>
      </c>
      <c r="E2819" s="14" t="s">
        <v>160</v>
      </c>
      <c r="F2819" s="44">
        <v>7.9191129999999994</v>
      </c>
      <c r="V2819"/>
    </row>
    <row r="2820" spans="1:22" x14ac:dyDescent="0.2">
      <c r="A2820" s="14" t="s">
        <v>70</v>
      </c>
      <c r="B2820" s="14" t="s">
        <v>152</v>
      </c>
      <c r="C2820" s="14" t="s">
        <v>49</v>
      </c>
      <c r="D2820" t="s">
        <v>12</v>
      </c>
      <c r="E2820" s="14" t="s">
        <v>160</v>
      </c>
      <c r="F2820" s="43">
        <v>0.85741966962814331</v>
      </c>
      <c r="V2820"/>
    </row>
    <row r="2821" spans="1:22" x14ac:dyDescent="0.2">
      <c r="A2821" s="14" t="s">
        <v>70</v>
      </c>
      <c r="B2821" s="14" t="s">
        <v>152</v>
      </c>
      <c r="C2821" s="14" t="s">
        <v>141</v>
      </c>
      <c r="D2821" t="s">
        <v>12</v>
      </c>
      <c r="E2821" s="14" t="s">
        <v>160</v>
      </c>
      <c r="F2821" s="43">
        <v>8.9096801821142435E-4</v>
      </c>
      <c r="V2821"/>
    </row>
    <row r="2822" spans="1:22" x14ac:dyDescent="0.2">
      <c r="A2822" s="14" t="s">
        <v>71</v>
      </c>
      <c r="B2822" s="14" t="s">
        <v>152</v>
      </c>
      <c r="C2822" s="14" t="s">
        <v>153</v>
      </c>
      <c r="D2822" t="s">
        <v>12</v>
      </c>
      <c r="E2822" s="14" t="s">
        <v>160</v>
      </c>
      <c r="F2822" s="44">
        <v>7.9191129999999994</v>
      </c>
      <c r="V2822"/>
    </row>
    <row r="2823" spans="1:22" x14ac:dyDescent="0.2">
      <c r="A2823" s="14" t="s">
        <v>71</v>
      </c>
      <c r="B2823" s="14" t="s">
        <v>152</v>
      </c>
      <c r="C2823" s="14" t="s">
        <v>49</v>
      </c>
      <c r="D2823" t="s">
        <v>12</v>
      </c>
      <c r="E2823" s="14" t="s">
        <v>160</v>
      </c>
      <c r="F2823" s="43">
        <v>0.85741966962814331</v>
      </c>
      <c r="V2823"/>
    </row>
    <row r="2824" spans="1:22" x14ac:dyDescent="0.2">
      <c r="A2824" s="14" t="s">
        <v>71</v>
      </c>
      <c r="B2824" s="14" t="s">
        <v>152</v>
      </c>
      <c r="C2824" s="14" t="s">
        <v>141</v>
      </c>
      <c r="D2824" t="s">
        <v>12</v>
      </c>
      <c r="E2824" s="14" t="s">
        <v>160</v>
      </c>
      <c r="F2824" s="43">
        <v>8.9096801821142435E-4</v>
      </c>
      <c r="V2824"/>
    </row>
    <row r="2825" spans="1:22" x14ac:dyDescent="0.2">
      <c r="A2825" s="14" t="s">
        <v>72</v>
      </c>
      <c r="B2825" s="14" t="s">
        <v>152</v>
      </c>
      <c r="C2825" s="14" t="s">
        <v>153</v>
      </c>
      <c r="D2825" t="s">
        <v>12</v>
      </c>
      <c r="E2825" s="14" t="s">
        <v>160</v>
      </c>
      <c r="F2825" s="44">
        <v>7.9191130000000003</v>
      </c>
      <c r="V2825"/>
    </row>
    <row r="2826" spans="1:22" x14ac:dyDescent="0.2">
      <c r="A2826" s="14" t="s">
        <v>72</v>
      </c>
      <c r="B2826" s="14" t="s">
        <v>152</v>
      </c>
      <c r="C2826" s="14" t="s">
        <v>49</v>
      </c>
      <c r="D2826" t="s">
        <v>12</v>
      </c>
      <c r="E2826" s="14" t="s">
        <v>160</v>
      </c>
      <c r="F2826" s="43">
        <v>0.85741966962814331</v>
      </c>
      <c r="V2826"/>
    </row>
    <row r="2827" spans="1:22" x14ac:dyDescent="0.2">
      <c r="A2827" s="14" t="s">
        <v>72</v>
      </c>
      <c r="B2827" s="14" t="s">
        <v>152</v>
      </c>
      <c r="C2827" s="14" t="s">
        <v>141</v>
      </c>
      <c r="D2827" t="s">
        <v>12</v>
      </c>
      <c r="E2827" s="14" t="s">
        <v>160</v>
      </c>
      <c r="F2827" s="43">
        <v>8.9096801821142435E-4</v>
      </c>
      <c r="V2827"/>
    </row>
    <row r="2828" spans="1:22" x14ac:dyDescent="0.2">
      <c r="A2828" s="14" t="s">
        <v>70</v>
      </c>
      <c r="B2828" s="14" t="s">
        <v>70</v>
      </c>
      <c r="C2828" s="14" t="s">
        <v>153</v>
      </c>
      <c r="D2828" t="s">
        <v>12</v>
      </c>
      <c r="E2828" s="14" t="s">
        <v>159</v>
      </c>
      <c r="F2828" s="43">
        <v>0</v>
      </c>
      <c r="V2828"/>
    </row>
    <row r="2829" spans="1:22" x14ac:dyDescent="0.2">
      <c r="A2829" s="14" t="s">
        <v>70</v>
      </c>
      <c r="B2829" s="14" t="s">
        <v>70</v>
      </c>
      <c r="C2829" s="14" t="s">
        <v>49</v>
      </c>
      <c r="D2829" t="s">
        <v>12</v>
      </c>
      <c r="E2829" s="14" t="s">
        <v>159</v>
      </c>
      <c r="F2829" s="43">
        <v>0</v>
      </c>
      <c r="V2829"/>
    </row>
    <row r="2830" spans="1:22" x14ac:dyDescent="0.2">
      <c r="A2830" s="14" t="s">
        <v>70</v>
      </c>
      <c r="B2830" s="14" t="s">
        <v>70</v>
      </c>
      <c r="C2830" s="14" t="s">
        <v>141</v>
      </c>
      <c r="D2830" t="s">
        <v>12</v>
      </c>
      <c r="E2830" s="14" t="s">
        <v>159</v>
      </c>
      <c r="F2830" s="43">
        <v>0</v>
      </c>
      <c r="V2830"/>
    </row>
    <row r="2831" spans="1:22" x14ac:dyDescent="0.2">
      <c r="A2831" s="14" t="s">
        <v>71</v>
      </c>
      <c r="B2831" s="14" t="s">
        <v>70</v>
      </c>
      <c r="C2831" s="14" t="s">
        <v>153</v>
      </c>
      <c r="D2831" t="s">
        <v>12</v>
      </c>
      <c r="E2831" s="14" t="s">
        <v>159</v>
      </c>
      <c r="F2831" s="43">
        <v>0</v>
      </c>
      <c r="V2831"/>
    </row>
    <row r="2832" spans="1:22" x14ac:dyDescent="0.2">
      <c r="A2832" s="14" t="s">
        <v>71</v>
      </c>
      <c r="B2832" s="14" t="s">
        <v>70</v>
      </c>
      <c r="C2832" s="14" t="s">
        <v>49</v>
      </c>
      <c r="D2832" t="s">
        <v>12</v>
      </c>
      <c r="E2832" s="14" t="s">
        <v>159</v>
      </c>
      <c r="F2832" s="43">
        <v>0</v>
      </c>
      <c r="V2832"/>
    </row>
    <row r="2833" spans="1:22" x14ac:dyDescent="0.2">
      <c r="A2833" s="14" t="s">
        <v>71</v>
      </c>
      <c r="B2833" s="14" t="s">
        <v>70</v>
      </c>
      <c r="C2833" s="14" t="s">
        <v>141</v>
      </c>
      <c r="D2833" t="s">
        <v>12</v>
      </c>
      <c r="E2833" s="14" t="s">
        <v>159</v>
      </c>
      <c r="F2833" s="43">
        <v>0</v>
      </c>
      <c r="V2833"/>
    </row>
    <row r="2834" spans="1:22" x14ac:dyDescent="0.2">
      <c r="A2834" s="14" t="s">
        <v>72</v>
      </c>
      <c r="B2834" s="14" t="s">
        <v>70</v>
      </c>
      <c r="C2834" s="14" t="s">
        <v>153</v>
      </c>
      <c r="D2834" t="s">
        <v>12</v>
      </c>
      <c r="E2834" s="14" t="s">
        <v>159</v>
      </c>
      <c r="F2834" s="43">
        <v>0</v>
      </c>
      <c r="V2834"/>
    </row>
    <row r="2835" spans="1:22" x14ac:dyDescent="0.2">
      <c r="A2835" s="14" t="s">
        <v>72</v>
      </c>
      <c r="B2835" s="14" t="s">
        <v>70</v>
      </c>
      <c r="C2835" s="14" t="s">
        <v>49</v>
      </c>
      <c r="D2835" t="s">
        <v>12</v>
      </c>
      <c r="E2835" s="14" t="s">
        <v>159</v>
      </c>
      <c r="F2835" s="43">
        <v>0</v>
      </c>
      <c r="V2835"/>
    </row>
    <row r="2836" spans="1:22" x14ac:dyDescent="0.2">
      <c r="A2836" s="14" t="s">
        <v>72</v>
      </c>
      <c r="B2836" s="14" t="s">
        <v>70</v>
      </c>
      <c r="C2836" s="14" t="s">
        <v>141</v>
      </c>
      <c r="D2836" t="s">
        <v>12</v>
      </c>
      <c r="E2836" s="14" t="s">
        <v>159</v>
      </c>
      <c r="F2836" s="43">
        <v>0</v>
      </c>
      <c r="V2836"/>
    </row>
    <row r="2837" spans="1:22" x14ac:dyDescent="0.2">
      <c r="A2837" s="14" t="s">
        <v>70</v>
      </c>
      <c r="B2837" s="14" t="s">
        <v>152</v>
      </c>
      <c r="C2837" s="14" t="s">
        <v>153</v>
      </c>
      <c r="D2837" t="s">
        <v>12</v>
      </c>
      <c r="E2837" s="14" t="s">
        <v>159</v>
      </c>
      <c r="F2837" s="43">
        <v>0</v>
      </c>
      <c r="V2837"/>
    </row>
    <row r="2838" spans="1:22" x14ac:dyDescent="0.2">
      <c r="A2838" s="14" t="s">
        <v>70</v>
      </c>
      <c r="B2838" s="14" t="s">
        <v>152</v>
      </c>
      <c r="C2838" s="14" t="s">
        <v>49</v>
      </c>
      <c r="D2838" t="s">
        <v>12</v>
      </c>
      <c r="E2838" s="14" t="s">
        <v>159</v>
      </c>
      <c r="F2838" s="43">
        <v>0</v>
      </c>
      <c r="V2838"/>
    </row>
    <row r="2839" spans="1:22" x14ac:dyDescent="0.2">
      <c r="A2839" s="14" t="s">
        <v>70</v>
      </c>
      <c r="B2839" s="14" t="s">
        <v>152</v>
      </c>
      <c r="C2839" s="14" t="s">
        <v>141</v>
      </c>
      <c r="D2839" t="s">
        <v>12</v>
      </c>
      <c r="E2839" s="14" t="s">
        <v>159</v>
      </c>
      <c r="F2839" s="43">
        <v>0</v>
      </c>
      <c r="V2839"/>
    </row>
    <row r="2840" spans="1:22" x14ac:dyDescent="0.2">
      <c r="A2840" s="14" t="s">
        <v>71</v>
      </c>
      <c r="B2840" s="14" t="s">
        <v>152</v>
      </c>
      <c r="C2840" s="14" t="s">
        <v>153</v>
      </c>
      <c r="D2840" t="s">
        <v>12</v>
      </c>
      <c r="E2840" s="14" t="s">
        <v>159</v>
      </c>
      <c r="F2840" s="43">
        <v>0</v>
      </c>
      <c r="V2840"/>
    </row>
    <row r="2841" spans="1:22" x14ac:dyDescent="0.2">
      <c r="A2841" s="14" t="s">
        <v>71</v>
      </c>
      <c r="B2841" s="14" t="s">
        <v>152</v>
      </c>
      <c r="C2841" s="14" t="s">
        <v>49</v>
      </c>
      <c r="D2841" t="s">
        <v>12</v>
      </c>
      <c r="E2841" s="14" t="s">
        <v>159</v>
      </c>
      <c r="F2841" s="43">
        <v>0</v>
      </c>
      <c r="V2841"/>
    </row>
    <row r="2842" spans="1:22" x14ac:dyDescent="0.2">
      <c r="A2842" s="14" t="s">
        <v>71</v>
      </c>
      <c r="B2842" s="14" t="s">
        <v>152</v>
      </c>
      <c r="C2842" s="14" t="s">
        <v>141</v>
      </c>
      <c r="D2842" t="s">
        <v>12</v>
      </c>
      <c r="E2842" s="14" t="s">
        <v>159</v>
      </c>
      <c r="F2842" s="43">
        <v>0</v>
      </c>
      <c r="V2842"/>
    </row>
    <row r="2843" spans="1:22" x14ac:dyDescent="0.2">
      <c r="A2843" s="14" t="s">
        <v>72</v>
      </c>
      <c r="B2843" s="14" t="s">
        <v>152</v>
      </c>
      <c r="C2843" s="14" t="s">
        <v>153</v>
      </c>
      <c r="D2843" t="s">
        <v>12</v>
      </c>
      <c r="E2843" s="14" t="s">
        <v>159</v>
      </c>
      <c r="F2843" s="43">
        <v>0</v>
      </c>
      <c r="V2843"/>
    </row>
    <row r="2844" spans="1:22" x14ac:dyDescent="0.2">
      <c r="A2844" s="14" t="s">
        <v>72</v>
      </c>
      <c r="B2844" s="14" t="s">
        <v>152</v>
      </c>
      <c r="C2844" s="14" t="s">
        <v>49</v>
      </c>
      <c r="D2844" t="s">
        <v>12</v>
      </c>
      <c r="E2844" s="14" t="s">
        <v>159</v>
      </c>
      <c r="F2844" s="43">
        <v>0</v>
      </c>
      <c r="V2844"/>
    </row>
    <row r="2845" spans="1:22" x14ac:dyDescent="0.2">
      <c r="A2845" s="14" t="s">
        <v>72</v>
      </c>
      <c r="B2845" s="14" t="s">
        <v>152</v>
      </c>
      <c r="C2845" s="14" t="s">
        <v>141</v>
      </c>
      <c r="D2845" t="s">
        <v>12</v>
      </c>
      <c r="E2845" s="14" t="s">
        <v>159</v>
      </c>
      <c r="F2845" s="43">
        <v>0</v>
      </c>
      <c r="V2845"/>
    </row>
    <row r="2846" spans="1:22" x14ac:dyDescent="0.2">
      <c r="A2846" s="14" t="s">
        <v>70</v>
      </c>
      <c r="B2846" s="14" t="s">
        <v>70</v>
      </c>
      <c r="C2846" s="14" t="s">
        <v>153</v>
      </c>
      <c r="D2846" t="s">
        <v>12</v>
      </c>
      <c r="E2846" s="14" t="s">
        <v>162</v>
      </c>
      <c r="F2846" s="43">
        <v>0.66760430589783937</v>
      </c>
      <c r="V2846"/>
    </row>
    <row r="2847" spans="1:22" x14ac:dyDescent="0.2">
      <c r="A2847" s="14" t="s">
        <v>70</v>
      </c>
      <c r="B2847" s="14" t="s">
        <v>70</v>
      </c>
      <c r="C2847" s="14" t="s">
        <v>49</v>
      </c>
      <c r="D2847" t="s">
        <v>12</v>
      </c>
      <c r="E2847" s="14" t="s">
        <v>162</v>
      </c>
      <c r="F2847" s="43">
        <v>7.2282977402210236E-2</v>
      </c>
      <c r="V2847"/>
    </row>
    <row r="2848" spans="1:22" x14ac:dyDescent="0.2">
      <c r="A2848" s="14" t="s">
        <v>70</v>
      </c>
      <c r="B2848" s="14" t="s">
        <v>70</v>
      </c>
      <c r="C2848" s="14" t="s">
        <v>141</v>
      </c>
      <c r="D2848" t="s">
        <v>12</v>
      </c>
      <c r="E2848" s="14" t="s">
        <v>162</v>
      </c>
      <c r="F2848" s="43">
        <v>7.5111202022526413E-5</v>
      </c>
      <c r="V2848"/>
    </row>
    <row r="2849" spans="1:22" x14ac:dyDescent="0.2">
      <c r="A2849" s="14" t="s">
        <v>71</v>
      </c>
      <c r="B2849" s="14" t="s">
        <v>70</v>
      </c>
      <c r="C2849" s="14" t="s">
        <v>153</v>
      </c>
      <c r="D2849" t="s">
        <v>12</v>
      </c>
      <c r="E2849" s="14" t="s">
        <v>162</v>
      </c>
      <c r="F2849" s="43">
        <v>0.66760430589783937</v>
      </c>
      <c r="V2849"/>
    </row>
    <row r="2850" spans="1:22" x14ac:dyDescent="0.2">
      <c r="A2850" s="14" t="s">
        <v>71</v>
      </c>
      <c r="B2850" s="14" t="s">
        <v>70</v>
      </c>
      <c r="C2850" s="14" t="s">
        <v>49</v>
      </c>
      <c r="D2850" t="s">
        <v>12</v>
      </c>
      <c r="E2850" s="14" t="s">
        <v>162</v>
      </c>
      <c r="F2850" s="43">
        <v>7.2282977402210236E-2</v>
      </c>
      <c r="V2850"/>
    </row>
    <row r="2851" spans="1:22" x14ac:dyDescent="0.2">
      <c r="A2851" s="14" t="s">
        <v>71</v>
      </c>
      <c r="B2851" s="14" t="s">
        <v>70</v>
      </c>
      <c r="C2851" s="14" t="s">
        <v>141</v>
      </c>
      <c r="D2851" t="s">
        <v>12</v>
      </c>
      <c r="E2851" s="14" t="s">
        <v>162</v>
      </c>
      <c r="F2851" s="43">
        <v>7.5111202022526413E-5</v>
      </c>
      <c r="V2851"/>
    </row>
    <row r="2852" spans="1:22" x14ac:dyDescent="0.2">
      <c r="A2852" s="14" t="s">
        <v>72</v>
      </c>
      <c r="B2852" s="14" t="s">
        <v>70</v>
      </c>
      <c r="C2852" s="14" t="s">
        <v>153</v>
      </c>
      <c r="D2852" t="s">
        <v>12</v>
      </c>
      <c r="E2852" s="14" t="s">
        <v>162</v>
      </c>
      <c r="F2852" s="43">
        <v>0.66760430589783937</v>
      </c>
      <c r="V2852"/>
    </row>
    <row r="2853" spans="1:22" x14ac:dyDescent="0.2">
      <c r="A2853" s="14" t="s">
        <v>72</v>
      </c>
      <c r="B2853" s="14" t="s">
        <v>70</v>
      </c>
      <c r="C2853" s="14" t="s">
        <v>49</v>
      </c>
      <c r="D2853" t="s">
        <v>12</v>
      </c>
      <c r="E2853" s="14" t="s">
        <v>162</v>
      </c>
      <c r="F2853" s="43">
        <v>7.2282977402210236E-2</v>
      </c>
      <c r="V2853"/>
    </row>
    <row r="2854" spans="1:22" x14ac:dyDescent="0.2">
      <c r="A2854" s="14" t="s">
        <v>72</v>
      </c>
      <c r="B2854" s="14" t="s">
        <v>70</v>
      </c>
      <c r="C2854" s="14" t="s">
        <v>141</v>
      </c>
      <c r="D2854" t="s">
        <v>12</v>
      </c>
      <c r="E2854" s="14" t="s">
        <v>162</v>
      </c>
      <c r="F2854" s="43">
        <v>7.5111202022526413E-5</v>
      </c>
      <c r="V2854"/>
    </row>
    <row r="2855" spans="1:22" x14ac:dyDescent="0.2">
      <c r="A2855" s="14" t="s">
        <v>70</v>
      </c>
      <c r="B2855" s="14" t="s">
        <v>152</v>
      </c>
      <c r="C2855" s="14" t="s">
        <v>153</v>
      </c>
      <c r="D2855" t="s">
        <v>12</v>
      </c>
      <c r="E2855" s="14" t="s">
        <v>162</v>
      </c>
      <c r="F2855" s="43">
        <v>0.66760430589783937</v>
      </c>
      <c r="V2855"/>
    </row>
    <row r="2856" spans="1:22" x14ac:dyDescent="0.2">
      <c r="A2856" s="14" t="s">
        <v>70</v>
      </c>
      <c r="B2856" s="14" t="s">
        <v>152</v>
      </c>
      <c r="C2856" s="14" t="s">
        <v>49</v>
      </c>
      <c r="D2856" t="s">
        <v>12</v>
      </c>
      <c r="E2856" s="14" t="s">
        <v>162</v>
      </c>
      <c r="F2856" s="43">
        <v>7.2282977402210236E-2</v>
      </c>
      <c r="V2856"/>
    </row>
    <row r="2857" spans="1:22" x14ac:dyDescent="0.2">
      <c r="A2857" s="14" t="s">
        <v>70</v>
      </c>
      <c r="B2857" s="14" t="s">
        <v>152</v>
      </c>
      <c r="C2857" s="14" t="s">
        <v>141</v>
      </c>
      <c r="D2857" t="s">
        <v>12</v>
      </c>
      <c r="E2857" s="14" t="s">
        <v>162</v>
      </c>
      <c r="F2857" s="43">
        <v>7.5111202022526413E-5</v>
      </c>
      <c r="V2857"/>
    </row>
    <row r="2858" spans="1:22" x14ac:dyDescent="0.2">
      <c r="A2858" s="14" t="s">
        <v>71</v>
      </c>
      <c r="B2858" s="14" t="s">
        <v>152</v>
      </c>
      <c r="C2858" s="14" t="s">
        <v>153</v>
      </c>
      <c r="D2858" t="s">
        <v>12</v>
      </c>
      <c r="E2858" s="14" t="s">
        <v>162</v>
      </c>
      <c r="F2858" s="43">
        <v>0.66760430589783937</v>
      </c>
      <c r="V2858"/>
    </row>
    <row r="2859" spans="1:22" x14ac:dyDescent="0.2">
      <c r="A2859" s="14" t="s">
        <v>71</v>
      </c>
      <c r="B2859" s="14" t="s">
        <v>152</v>
      </c>
      <c r="C2859" s="14" t="s">
        <v>49</v>
      </c>
      <c r="D2859" t="s">
        <v>12</v>
      </c>
      <c r="E2859" s="14" t="s">
        <v>162</v>
      </c>
      <c r="F2859" s="43">
        <v>7.2282977402210236E-2</v>
      </c>
      <c r="V2859"/>
    </row>
    <row r="2860" spans="1:22" x14ac:dyDescent="0.2">
      <c r="A2860" s="14" t="s">
        <v>71</v>
      </c>
      <c r="B2860" s="14" t="s">
        <v>152</v>
      </c>
      <c r="C2860" s="14" t="s">
        <v>141</v>
      </c>
      <c r="D2860" t="s">
        <v>12</v>
      </c>
      <c r="E2860" s="14" t="s">
        <v>162</v>
      </c>
      <c r="F2860" s="43">
        <v>7.5111202022526413E-5</v>
      </c>
      <c r="V2860"/>
    </row>
    <row r="2861" spans="1:22" x14ac:dyDescent="0.2">
      <c r="A2861" s="14" t="s">
        <v>72</v>
      </c>
      <c r="B2861" s="14" t="s">
        <v>152</v>
      </c>
      <c r="C2861" s="14" t="s">
        <v>153</v>
      </c>
      <c r="D2861" t="s">
        <v>12</v>
      </c>
      <c r="E2861" s="14" t="s">
        <v>162</v>
      </c>
      <c r="F2861" s="43">
        <v>0.66760430589783937</v>
      </c>
      <c r="V2861"/>
    </row>
    <row r="2862" spans="1:22" x14ac:dyDescent="0.2">
      <c r="A2862" s="14" t="s">
        <v>72</v>
      </c>
      <c r="B2862" s="14" t="s">
        <v>152</v>
      </c>
      <c r="C2862" s="14" t="s">
        <v>49</v>
      </c>
      <c r="D2862" t="s">
        <v>12</v>
      </c>
      <c r="E2862" s="14" t="s">
        <v>162</v>
      </c>
      <c r="F2862" s="43">
        <v>7.2282977402210236E-2</v>
      </c>
      <c r="V2862"/>
    </row>
    <row r="2863" spans="1:22" x14ac:dyDescent="0.2">
      <c r="A2863" s="14" t="s">
        <v>72</v>
      </c>
      <c r="B2863" s="14" t="s">
        <v>152</v>
      </c>
      <c r="C2863" s="14" t="s">
        <v>141</v>
      </c>
      <c r="D2863" t="s">
        <v>12</v>
      </c>
      <c r="E2863" s="14" t="s">
        <v>162</v>
      </c>
      <c r="F2863" s="43">
        <v>7.5111202022526413E-5</v>
      </c>
      <c r="V2863"/>
    </row>
    <row r="2864" spans="1:22" x14ac:dyDescent="0.2">
      <c r="A2864" s="14" t="s">
        <v>70</v>
      </c>
      <c r="B2864" s="14" t="s">
        <v>70</v>
      </c>
      <c r="C2864" s="14" t="s">
        <v>153</v>
      </c>
      <c r="D2864" t="s">
        <v>12</v>
      </c>
      <c r="E2864" s="14" t="s">
        <v>163</v>
      </c>
      <c r="F2864" s="43">
        <v>584.76109397411346</v>
      </c>
      <c r="V2864"/>
    </row>
    <row r="2865" spans="1:22" x14ac:dyDescent="0.2">
      <c r="A2865" s="14" t="s">
        <v>70</v>
      </c>
      <c r="B2865" s="14" t="s">
        <v>70</v>
      </c>
      <c r="C2865" s="14" t="s">
        <v>49</v>
      </c>
      <c r="D2865" t="s">
        <v>12</v>
      </c>
      <c r="E2865" s="14" t="s">
        <v>163</v>
      </c>
      <c r="F2865" s="43">
        <v>63.313362121582031</v>
      </c>
      <c r="V2865"/>
    </row>
    <row r="2866" spans="1:22" x14ac:dyDescent="0.2">
      <c r="A2866" s="14" t="s">
        <v>70</v>
      </c>
      <c r="B2866" s="14" t="s">
        <v>70</v>
      </c>
      <c r="C2866" s="14" t="s">
        <v>141</v>
      </c>
      <c r="D2866" t="s">
        <v>12</v>
      </c>
      <c r="E2866" s="14" t="s">
        <v>163</v>
      </c>
      <c r="F2866" s="43">
        <v>6.5790630877017975E-2</v>
      </c>
      <c r="V2866"/>
    </row>
    <row r="2867" spans="1:22" x14ac:dyDescent="0.2">
      <c r="A2867" s="14" t="s">
        <v>71</v>
      </c>
      <c r="B2867" s="14" t="s">
        <v>70</v>
      </c>
      <c r="C2867" s="14" t="s">
        <v>153</v>
      </c>
      <c r="D2867" t="s">
        <v>12</v>
      </c>
      <c r="E2867" s="14" t="s">
        <v>163</v>
      </c>
      <c r="F2867" s="43">
        <v>584.76109397411346</v>
      </c>
      <c r="V2867"/>
    </row>
    <row r="2868" spans="1:22" x14ac:dyDescent="0.2">
      <c r="A2868" s="14" t="s">
        <v>71</v>
      </c>
      <c r="B2868" s="14" t="s">
        <v>70</v>
      </c>
      <c r="C2868" s="14" t="s">
        <v>49</v>
      </c>
      <c r="D2868" t="s">
        <v>12</v>
      </c>
      <c r="E2868" s="14" t="s">
        <v>163</v>
      </c>
      <c r="F2868" s="43">
        <v>63.313362121582031</v>
      </c>
      <c r="V2868"/>
    </row>
    <row r="2869" spans="1:22" x14ac:dyDescent="0.2">
      <c r="A2869" s="14" t="s">
        <v>71</v>
      </c>
      <c r="B2869" s="14" t="s">
        <v>70</v>
      </c>
      <c r="C2869" s="14" t="s">
        <v>141</v>
      </c>
      <c r="D2869" t="s">
        <v>12</v>
      </c>
      <c r="E2869" s="14" t="s">
        <v>163</v>
      </c>
      <c r="F2869" s="43">
        <v>6.5790630877017975E-2</v>
      </c>
      <c r="V2869"/>
    </row>
    <row r="2870" spans="1:22" x14ac:dyDescent="0.2">
      <c r="A2870" s="14" t="s">
        <v>72</v>
      </c>
      <c r="B2870" s="14" t="s">
        <v>70</v>
      </c>
      <c r="C2870" s="14" t="s">
        <v>153</v>
      </c>
      <c r="D2870" t="s">
        <v>12</v>
      </c>
      <c r="E2870" s="14" t="s">
        <v>163</v>
      </c>
      <c r="F2870" s="43">
        <v>584.76109397411346</v>
      </c>
      <c r="V2870"/>
    </row>
    <row r="2871" spans="1:22" x14ac:dyDescent="0.2">
      <c r="A2871" s="14" t="s">
        <v>72</v>
      </c>
      <c r="B2871" s="14" t="s">
        <v>70</v>
      </c>
      <c r="C2871" s="14" t="s">
        <v>49</v>
      </c>
      <c r="D2871" t="s">
        <v>12</v>
      </c>
      <c r="E2871" s="14" t="s">
        <v>163</v>
      </c>
      <c r="F2871" s="43">
        <v>63.313362121582031</v>
      </c>
      <c r="V2871"/>
    </row>
    <row r="2872" spans="1:22" x14ac:dyDescent="0.2">
      <c r="A2872" s="14" t="s">
        <v>72</v>
      </c>
      <c r="B2872" s="14" t="s">
        <v>70</v>
      </c>
      <c r="C2872" s="14" t="s">
        <v>141</v>
      </c>
      <c r="D2872" t="s">
        <v>12</v>
      </c>
      <c r="E2872" s="14" t="s">
        <v>163</v>
      </c>
      <c r="F2872" s="43">
        <v>6.5790630877017975E-2</v>
      </c>
      <c r="V2872"/>
    </row>
    <row r="2873" spans="1:22" x14ac:dyDescent="0.2">
      <c r="A2873" s="14" t="s">
        <v>70</v>
      </c>
      <c r="B2873" s="14" t="s">
        <v>152</v>
      </c>
      <c r="C2873" s="14" t="s">
        <v>153</v>
      </c>
      <c r="D2873" t="s">
        <v>12</v>
      </c>
      <c r="E2873" s="14" t="s">
        <v>163</v>
      </c>
      <c r="F2873" s="43">
        <v>671.09432685375214</v>
      </c>
      <c r="V2873"/>
    </row>
    <row r="2874" spans="1:22" x14ac:dyDescent="0.2">
      <c r="A2874" s="14" t="s">
        <v>70</v>
      </c>
      <c r="B2874" s="14" t="s">
        <v>152</v>
      </c>
      <c r="C2874" s="14" t="s">
        <v>49</v>
      </c>
      <c r="D2874" t="s">
        <v>12</v>
      </c>
      <c r="E2874" s="14" t="s">
        <v>163</v>
      </c>
      <c r="F2874" s="43">
        <v>72.660850524902344</v>
      </c>
      <c r="V2874"/>
    </row>
    <row r="2875" spans="1:22" x14ac:dyDescent="0.2">
      <c r="A2875" s="14" t="s">
        <v>70</v>
      </c>
      <c r="B2875" s="14" t="s">
        <v>152</v>
      </c>
      <c r="C2875" s="14" t="s">
        <v>141</v>
      </c>
      <c r="D2875" t="s">
        <v>12</v>
      </c>
      <c r="E2875" s="14" t="s">
        <v>163</v>
      </c>
      <c r="F2875" s="43">
        <v>7.5503863394260406E-2</v>
      </c>
      <c r="V2875"/>
    </row>
    <row r="2876" spans="1:22" x14ac:dyDescent="0.2">
      <c r="A2876" s="14" t="s">
        <v>71</v>
      </c>
      <c r="B2876" s="14" t="s">
        <v>152</v>
      </c>
      <c r="C2876" s="14" t="s">
        <v>153</v>
      </c>
      <c r="D2876" t="s">
        <v>12</v>
      </c>
      <c r="E2876" s="14" t="s">
        <v>163</v>
      </c>
      <c r="F2876" s="43">
        <v>671.09432685375214</v>
      </c>
      <c r="V2876"/>
    </row>
    <row r="2877" spans="1:22" x14ac:dyDescent="0.2">
      <c r="A2877" s="14" t="s">
        <v>71</v>
      </c>
      <c r="B2877" s="14" t="s">
        <v>152</v>
      </c>
      <c r="C2877" s="14" t="s">
        <v>49</v>
      </c>
      <c r="D2877" t="s">
        <v>12</v>
      </c>
      <c r="E2877" s="14" t="s">
        <v>163</v>
      </c>
      <c r="F2877" s="43">
        <v>72.660850524902344</v>
      </c>
      <c r="V2877"/>
    </row>
    <row r="2878" spans="1:22" x14ac:dyDescent="0.2">
      <c r="A2878" s="14" t="s">
        <v>71</v>
      </c>
      <c r="B2878" s="14" t="s">
        <v>152</v>
      </c>
      <c r="C2878" s="14" t="s">
        <v>141</v>
      </c>
      <c r="D2878" t="s">
        <v>12</v>
      </c>
      <c r="E2878" s="14" t="s">
        <v>163</v>
      </c>
      <c r="F2878" s="43">
        <v>7.5503863394260406E-2</v>
      </c>
      <c r="V2878"/>
    </row>
    <row r="2879" spans="1:22" x14ac:dyDescent="0.2">
      <c r="A2879" s="14" t="s">
        <v>72</v>
      </c>
      <c r="B2879" s="14" t="s">
        <v>152</v>
      </c>
      <c r="C2879" s="14" t="s">
        <v>153</v>
      </c>
      <c r="D2879" t="s">
        <v>12</v>
      </c>
      <c r="E2879" s="14" t="s">
        <v>163</v>
      </c>
      <c r="F2879" s="43">
        <v>671.09432685375214</v>
      </c>
      <c r="V2879"/>
    </row>
    <row r="2880" spans="1:22" x14ac:dyDescent="0.2">
      <c r="A2880" s="14" t="s">
        <v>72</v>
      </c>
      <c r="B2880" s="14" t="s">
        <v>152</v>
      </c>
      <c r="C2880" s="14" t="s">
        <v>49</v>
      </c>
      <c r="D2880" t="s">
        <v>12</v>
      </c>
      <c r="E2880" s="14" t="s">
        <v>163</v>
      </c>
      <c r="F2880" s="43">
        <v>72.660850524902344</v>
      </c>
      <c r="V2880"/>
    </row>
    <row r="2881" spans="1:22" x14ac:dyDescent="0.2">
      <c r="A2881" s="14" t="s">
        <v>72</v>
      </c>
      <c r="B2881" s="14" t="s">
        <v>152</v>
      </c>
      <c r="C2881" s="14" t="s">
        <v>141</v>
      </c>
      <c r="D2881" t="s">
        <v>12</v>
      </c>
      <c r="E2881" s="14" t="s">
        <v>163</v>
      </c>
      <c r="F2881" s="43">
        <v>7.5503863394260406E-2</v>
      </c>
      <c r="V2881"/>
    </row>
    <row r="2882" spans="1:22" x14ac:dyDescent="0.2">
      <c r="A2882" s="14" t="s">
        <v>70</v>
      </c>
      <c r="B2882" s="14" t="s">
        <v>70</v>
      </c>
      <c r="C2882" s="14" t="s">
        <v>153</v>
      </c>
      <c r="D2882" t="s">
        <v>12</v>
      </c>
      <c r="E2882" s="14" t="s">
        <v>164</v>
      </c>
      <c r="F2882" s="43">
        <v>163.35231617838144</v>
      </c>
      <c r="V2882"/>
    </row>
    <row r="2883" spans="1:22" x14ac:dyDescent="0.2">
      <c r="A2883" s="14" t="s">
        <v>70</v>
      </c>
      <c r="B2883" s="14" t="s">
        <v>70</v>
      </c>
      <c r="C2883" s="14" t="s">
        <v>49</v>
      </c>
      <c r="D2883" t="s">
        <v>12</v>
      </c>
      <c r="E2883" s="14" t="s">
        <v>164</v>
      </c>
      <c r="F2883" s="43">
        <v>17.686511993408203</v>
      </c>
      <c r="V2883"/>
    </row>
    <row r="2884" spans="1:22" x14ac:dyDescent="0.2">
      <c r="A2884" s="14" t="s">
        <v>70</v>
      </c>
      <c r="B2884" s="14" t="s">
        <v>70</v>
      </c>
      <c r="C2884" s="14" t="s">
        <v>141</v>
      </c>
      <c r="D2884" t="s">
        <v>12</v>
      </c>
      <c r="E2884" s="14" t="s">
        <v>164</v>
      </c>
      <c r="F2884" s="43">
        <v>1.8378535285592079E-2</v>
      </c>
      <c r="V2884"/>
    </row>
    <row r="2885" spans="1:22" x14ac:dyDescent="0.2">
      <c r="A2885" s="14" t="s">
        <v>71</v>
      </c>
      <c r="B2885" s="14" t="s">
        <v>70</v>
      </c>
      <c r="C2885" s="14" t="s">
        <v>153</v>
      </c>
      <c r="D2885" t="s">
        <v>12</v>
      </c>
      <c r="E2885" s="14" t="s">
        <v>164</v>
      </c>
      <c r="F2885" s="43">
        <v>173.59495286643505</v>
      </c>
      <c r="V2885"/>
    </row>
    <row r="2886" spans="1:22" x14ac:dyDescent="0.2">
      <c r="A2886" s="14" t="s">
        <v>71</v>
      </c>
      <c r="B2886" s="14" t="s">
        <v>70</v>
      </c>
      <c r="C2886" s="14" t="s">
        <v>49</v>
      </c>
      <c r="D2886" t="s">
        <v>12</v>
      </c>
      <c r="E2886" s="14" t="s">
        <v>164</v>
      </c>
      <c r="F2886" s="43">
        <v>18.795505523681641</v>
      </c>
      <c r="V2886"/>
    </row>
    <row r="2887" spans="1:22" x14ac:dyDescent="0.2">
      <c r="A2887" s="14" t="s">
        <v>71</v>
      </c>
      <c r="B2887" s="14" t="s">
        <v>70</v>
      </c>
      <c r="C2887" s="14" t="s">
        <v>141</v>
      </c>
      <c r="D2887" t="s">
        <v>12</v>
      </c>
      <c r="E2887" s="14" t="s">
        <v>164</v>
      </c>
      <c r="F2887" s="43">
        <v>1.9530918449163437E-2</v>
      </c>
      <c r="V2887"/>
    </row>
    <row r="2888" spans="1:22" x14ac:dyDescent="0.2">
      <c r="A2888" s="14" t="s">
        <v>72</v>
      </c>
      <c r="B2888" s="14" t="s">
        <v>70</v>
      </c>
      <c r="C2888" s="14" t="s">
        <v>153</v>
      </c>
      <c r="D2888" t="s">
        <v>12</v>
      </c>
      <c r="E2888" s="14" t="s">
        <v>164</v>
      </c>
      <c r="F2888" s="43">
        <v>284.18190357089043</v>
      </c>
      <c r="V2888"/>
    </row>
    <row r="2889" spans="1:22" x14ac:dyDescent="0.2">
      <c r="A2889" s="14" t="s">
        <v>72</v>
      </c>
      <c r="B2889" s="14" t="s">
        <v>70</v>
      </c>
      <c r="C2889" s="14" t="s">
        <v>49</v>
      </c>
      <c r="D2889" t="s">
        <v>12</v>
      </c>
      <c r="E2889" s="14" t="s">
        <v>164</v>
      </c>
      <c r="F2889" s="43">
        <v>30.768997192382812</v>
      </c>
      <c r="V2889"/>
    </row>
    <row r="2890" spans="1:22" x14ac:dyDescent="0.2">
      <c r="A2890" s="14" t="s">
        <v>72</v>
      </c>
      <c r="B2890" s="14" t="s">
        <v>70</v>
      </c>
      <c r="C2890" s="14" t="s">
        <v>141</v>
      </c>
      <c r="D2890" t="s">
        <v>12</v>
      </c>
      <c r="E2890" s="14" t="s">
        <v>164</v>
      </c>
      <c r="F2890" s="43">
        <v>3.1972900032997131E-2</v>
      </c>
      <c r="V2890"/>
    </row>
    <row r="2891" spans="1:22" x14ac:dyDescent="0.2">
      <c r="A2891" s="14" t="s">
        <v>70</v>
      </c>
      <c r="B2891" s="14" t="s">
        <v>152</v>
      </c>
      <c r="C2891" s="14" t="s">
        <v>153</v>
      </c>
      <c r="D2891" t="s">
        <v>12</v>
      </c>
      <c r="E2891" s="14" t="s">
        <v>164</v>
      </c>
      <c r="F2891" s="43">
        <v>163.35231617838144</v>
      </c>
      <c r="V2891"/>
    </row>
    <row r="2892" spans="1:22" x14ac:dyDescent="0.2">
      <c r="A2892" s="14" t="s">
        <v>70</v>
      </c>
      <c r="B2892" s="14" t="s">
        <v>152</v>
      </c>
      <c r="C2892" s="14" t="s">
        <v>49</v>
      </c>
      <c r="D2892" t="s">
        <v>12</v>
      </c>
      <c r="E2892" s="14" t="s">
        <v>164</v>
      </c>
      <c r="F2892" s="43">
        <v>17.686511993408203</v>
      </c>
      <c r="V2892"/>
    </row>
    <row r="2893" spans="1:22" x14ac:dyDescent="0.2">
      <c r="A2893" s="14" t="s">
        <v>70</v>
      </c>
      <c r="B2893" s="14" t="s">
        <v>152</v>
      </c>
      <c r="C2893" s="14" t="s">
        <v>141</v>
      </c>
      <c r="D2893" t="s">
        <v>12</v>
      </c>
      <c r="E2893" s="14" t="s">
        <v>164</v>
      </c>
      <c r="F2893" s="43">
        <v>1.8378535285592079E-2</v>
      </c>
      <c r="V2893"/>
    </row>
    <row r="2894" spans="1:22" x14ac:dyDescent="0.2">
      <c r="A2894" s="14" t="s">
        <v>71</v>
      </c>
      <c r="B2894" s="14" t="s">
        <v>152</v>
      </c>
      <c r="C2894" s="14" t="s">
        <v>153</v>
      </c>
      <c r="D2894" t="s">
        <v>12</v>
      </c>
      <c r="E2894" s="14" t="s">
        <v>164</v>
      </c>
      <c r="F2894" s="43">
        <v>173.59495286643505</v>
      </c>
      <c r="V2894"/>
    </row>
    <row r="2895" spans="1:22" x14ac:dyDescent="0.2">
      <c r="A2895" s="14" t="s">
        <v>71</v>
      </c>
      <c r="B2895" s="14" t="s">
        <v>152</v>
      </c>
      <c r="C2895" s="14" t="s">
        <v>49</v>
      </c>
      <c r="D2895" t="s">
        <v>12</v>
      </c>
      <c r="E2895" s="14" t="s">
        <v>164</v>
      </c>
      <c r="F2895" s="43">
        <v>18.795505523681641</v>
      </c>
      <c r="V2895"/>
    </row>
    <row r="2896" spans="1:22" x14ac:dyDescent="0.2">
      <c r="A2896" s="14" t="s">
        <v>71</v>
      </c>
      <c r="B2896" s="14" t="s">
        <v>152</v>
      </c>
      <c r="C2896" s="14" t="s">
        <v>141</v>
      </c>
      <c r="D2896" t="s">
        <v>12</v>
      </c>
      <c r="E2896" s="14" t="s">
        <v>164</v>
      </c>
      <c r="F2896" s="43">
        <v>1.9530918449163437E-2</v>
      </c>
      <c r="V2896"/>
    </row>
    <row r="2897" spans="1:22" x14ac:dyDescent="0.2">
      <c r="A2897" s="14" t="s">
        <v>72</v>
      </c>
      <c r="B2897" s="14" t="s">
        <v>152</v>
      </c>
      <c r="C2897" s="14" t="s">
        <v>153</v>
      </c>
      <c r="D2897" t="s">
        <v>12</v>
      </c>
      <c r="E2897" s="14" t="s">
        <v>164</v>
      </c>
      <c r="F2897" s="43">
        <v>284.18190357089043</v>
      </c>
      <c r="V2897"/>
    </row>
    <row r="2898" spans="1:22" x14ac:dyDescent="0.2">
      <c r="A2898" s="14" t="s">
        <v>72</v>
      </c>
      <c r="B2898" s="14" t="s">
        <v>152</v>
      </c>
      <c r="C2898" s="14" t="s">
        <v>49</v>
      </c>
      <c r="D2898" t="s">
        <v>12</v>
      </c>
      <c r="E2898" s="14" t="s">
        <v>164</v>
      </c>
      <c r="F2898" s="43">
        <v>30.768997192382812</v>
      </c>
      <c r="V2898"/>
    </row>
    <row r="2899" spans="1:22" x14ac:dyDescent="0.2">
      <c r="A2899" s="14" t="s">
        <v>72</v>
      </c>
      <c r="B2899" s="14" t="s">
        <v>152</v>
      </c>
      <c r="C2899" s="14" t="s">
        <v>141</v>
      </c>
      <c r="D2899" t="s">
        <v>12</v>
      </c>
      <c r="E2899" s="14" t="s">
        <v>164</v>
      </c>
      <c r="F2899" s="43">
        <v>3.1972900032997131E-2</v>
      </c>
      <c r="V2899"/>
    </row>
    <row r="2900" spans="1:22" x14ac:dyDescent="0.2">
      <c r="A2900" s="14" t="s">
        <v>70</v>
      </c>
      <c r="B2900" s="14" t="s">
        <v>70</v>
      </c>
      <c r="C2900" s="14" t="s">
        <v>153</v>
      </c>
      <c r="D2900" t="s">
        <v>12</v>
      </c>
      <c r="E2900" s="14" t="s">
        <v>165</v>
      </c>
      <c r="F2900" s="43">
        <v>46.64773091673851</v>
      </c>
      <c r="V2900"/>
    </row>
    <row r="2901" spans="1:22" x14ac:dyDescent="0.2">
      <c r="A2901" s="14" t="s">
        <v>70</v>
      </c>
      <c r="B2901" s="14" t="s">
        <v>70</v>
      </c>
      <c r="C2901" s="14" t="s">
        <v>49</v>
      </c>
      <c r="D2901" t="s">
        <v>12</v>
      </c>
      <c r="E2901" s="14" t="s">
        <v>165</v>
      </c>
      <c r="F2901" s="43">
        <v>5.050652027130127</v>
      </c>
      <c r="V2901"/>
    </row>
    <row r="2902" spans="1:22" x14ac:dyDescent="0.2">
      <c r="A2902" s="14" t="s">
        <v>70</v>
      </c>
      <c r="B2902" s="14" t="s">
        <v>70</v>
      </c>
      <c r="C2902" s="14" t="s">
        <v>141</v>
      </c>
      <c r="D2902" t="s">
        <v>12</v>
      </c>
      <c r="E2902" s="14" t="s">
        <v>165</v>
      </c>
      <c r="F2902" s="43">
        <v>5.2482690662145615E-3</v>
      </c>
      <c r="V2902"/>
    </row>
    <row r="2903" spans="1:22" x14ac:dyDescent="0.2">
      <c r="A2903" s="14" t="s">
        <v>71</v>
      </c>
      <c r="B2903" s="14" t="s">
        <v>70</v>
      </c>
      <c r="C2903" s="14" t="s">
        <v>153</v>
      </c>
      <c r="D2903" t="s">
        <v>12</v>
      </c>
      <c r="E2903" s="14" t="s">
        <v>165</v>
      </c>
      <c r="F2903" s="43">
        <v>45.851535737514496</v>
      </c>
      <c r="V2903"/>
    </row>
    <row r="2904" spans="1:22" x14ac:dyDescent="0.2">
      <c r="A2904" s="14" t="s">
        <v>71</v>
      </c>
      <c r="B2904" s="14" t="s">
        <v>70</v>
      </c>
      <c r="C2904" s="14" t="s">
        <v>49</v>
      </c>
      <c r="D2904" t="s">
        <v>12</v>
      </c>
      <c r="E2904" s="14" t="s">
        <v>165</v>
      </c>
      <c r="F2904" s="43">
        <v>4.9644460678100586</v>
      </c>
      <c r="V2904"/>
    </row>
    <row r="2905" spans="1:22" x14ac:dyDescent="0.2">
      <c r="A2905" s="14" t="s">
        <v>71</v>
      </c>
      <c r="B2905" s="14" t="s">
        <v>70</v>
      </c>
      <c r="C2905" s="14" t="s">
        <v>141</v>
      </c>
      <c r="D2905" t="s">
        <v>12</v>
      </c>
      <c r="E2905" s="14" t="s">
        <v>165</v>
      </c>
      <c r="F2905" s="43">
        <v>5.1586907356977463E-3</v>
      </c>
      <c r="V2905"/>
    </row>
    <row r="2906" spans="1:22" x14ac:dyDescent="0.2">
      <c r="A2906" s="14" t="s">
        <v>72</v>
      </c>
      <c r="B2906" s="14" t="s">
        <v>70</v>
      </c>
      <c r="C2906" s="14" t="s">
        <v>153</v>
      </c>
      <c r="D2906" t="s">
        <v>12</v>
      </c>
      <c r="E2906" s="14" t="s">
        <v>165</v>
      </c>
      <c r="F2906" s="43">
        <v>45.851535737514496</v>
      </c>
      <c r="V2906"/>
    </row>
    <row r="2907" spans="1:22" x14ac:dyDescent="0.2">
      <c r="A2907" s="14" t="s">
        <v>72</v>
      </c>
      <c r="B2907" s="14" t="s">
        <v>70</v>
      </c>
      <c r="C2907" s="14" t="s">
        <v>49</v>
      </c>
      <c r="D2907" t="s">
        <v>12</v>
      </c>
      <c r="E2907" s="14" t="s">
        <v>165</v>
      </c>
      <c r="F2907" s="43">
        <v>4.9644460678100586</v>
      </c>
      <c r="V2907"/>
    </row>
    <row r="2908" spans="1:22" x14ac:dyDescent="0.2">
      <c r="A2908" s="14" t="s">
        <v>72</v>
      </c>
      <c r="B2908" s="14" t="s">
        <v>70</v>
      </c>
      <c r="C2908" s="14" t="s">
        <v>141</v>
      </c>
      <c r="D2908" t="s">
        <v>12</v>
      </c>
      <c r="E2908" s="14" t="s">
        <v>165</v>
      </c>
      <c r="F2908" s="43">
        <v>5.1586907356977463E-3</v>
      </c>
      <c r="V2908"/>
    </row>
    <row r="2909" spans="1:22" x14ac:dyDescent="0.2">
      <c r="A2909" s="14" t="s">
        <v>70</v>
      </c>
      <c r="B2909" s="14" t="s">
        <v>152</v>
      </c>
      <c r="C2909" s="14" t="s">
        <v>153</v>
      </c>
      <c r="D2909" t="s">
        <v>12</v>
      </c>
      <c r="E2909" s="14" t="s">
        <v>165</v>
      </c>
      <c r="F2909" s="43">
        <v>51.686723798513412</v>
      </c>
      <c r="V2909"/>
    </row>
    <row r="2910" spans="1:22" x14ac:dyDescent="0.2">
      <c r="A2910" s="14" t="s">
        <v>70</v>
      </c>
      <c r="B2910" s="14" t="s">
        <v>152</v>
      </c>
      <c r="C2910" s="14" t="s">
        <v>49</v>
      </c>
      <c r="D2910" t="s">
        <v>12</v>
      </c>
      <c r="E2910" s="14" t="s">
        <v>165</v>
      </c>
      <c r="F2910" s="43">
        <v>5.5962347984313965</v>
      </c>
      <c r="V2910"/>
    </row>
    <row r="2911" spans="1:22" x14ac:dyDescent="0.2">
      <c r="A2911" s="14" t="s">
        <v>70</v>
      </c>
      <c r="B2911" s="14" t="s">
        <v>152</v>
      </c>
      <c r="C2911" s="14" t="s">
        <v>141</v>
      </c>
      <c r="D2911" t="s">
        <v>12</v>
      </c>
      <c r="E2911" s="14" t="s">
        <v>165</v>
      </c>
      <c r="F2911" s="43">
        <v>5.8151991106569767E-3</v>
      </c>
      <c r="V2911"/>
    </row>
    <row r="2912" spans="1:22" x14ac:dyDescent="0.2">
      <c r="A2912" s="14" t="s">
        <v>71</v>
      </c>
      <c r="B2912" s="14" t="s">
        <v>152</v>
      </c>
      <c r="C2912" s="14" t="s">
        <v>153</v>
      </c>
      <c r="D2912" t="s">
        <v>12</v>
      </c>
      <c r="E2912" s="14" t="s">
        <v>165</v>
      </c>
      <c r="F2912" s="43">
        <v>51.861035406589508</v>
      </c>
      <c r="V2912"/>
    </row>
    <row r="2913" spans="1:22" x14ac:dyDescent="0.2">
      <c r="A2913" s="14" t="s">
        <v>71</v>
      </c>
      <c r="B2913" s="14" t="s">
        <v>152</v>
      </c>
      <c r="C2913" s="14" t="s">
        <v>49</v>
      </c>
      <c r="D2913" t="s">
        <v>12</v>
      </c>
      <c r="E2913" s="14" t="s">
        <v>165</v>
      </c>
      <c r="F2913" s="43">
        <v>5.615107536315918</v>
      </c>
      <c r="V2913"/>
    </row>
    <row r="2914" spans="1:22" x14ac:dyDescent="0.2">
      <c r="A2914" s="14" t="s">
        <v>71</v>
      </c>
      <c r="B2914" s="14" t="s">
        <v>152</v>
      </c>
      <c r="C2914" s="14" t="s">
        <v>141</v>
      </c>
      <c r="D2914" t="s">
        <v>12</v>
      </c>
      <c r="E2914" s="14" t="s">
        <v>165</v>
      </c>
      <c r="F2914" s="43">
        <v>5.8348109014332294E-3</v>
      </c>
      <c r="V2914"/>
    </row>
    <row r="2915" spans="1:22" x14ac:dyDescent="0.2">
      <c r="A2915" s="14" t="s">
        <v>72</v>
      </c>
      <c r="B2915" s="14" t="s">
        <v>152</v>
      </c>
      <c r="C2915" s="14" t="s">
        <v>153</v>
      </c>
      <c r="D2915" t="s">
        <v>12</v>
      </c>
      <c r="E2915" s="14" t="s">
        <v>165</v>
      </c>
      <c r="F2915" s="43">
        <v>51.861035406589508</v>
      </c>
      <c r="V2915"/>
    </row>
    <row r="2916" spans="1:22" x14ac:dyDescent="0.2">
      <c r="A2916" s="14" t="s">
        <v>72</v>
      </c>
      <c r="B2916" s="14" t="s">
        <v>152</v>
      </c>
      <c r="C2916" s="14" t="s">
        <v>49</v>
      </c>
      <c r="D2916" t="s">
        <v>12</v>
      </c>
      <c r="E2916" s="14" t="s">
        <v>165</v>
      </c>
      <c r="F2916" s="43">
        <v>5.615107536315918</v>
      </c>
      <c r="V2916"/>
    </row>
    <row r="2917" spans="1:22" x14ac:dyDescent="0.2">
      <c r="A2917" s="14" t="s">
        <v>72</v>
      </c>
      <c r="B2917" s="14" t="s">
        <v>152</v>
      </c>
      <c r="C2917" s="14" t="s">
        <v>141</v>
      </c>
      <c r="D2917" t="s">
        <v>12</v>
      </c>
      <c r="E2917" s="14" t="s">
        <v>165</v>
      </c>
      <c r="F2917" s="43">
        <v>5.8348109014332294E-3</v>
      </c>
      <c r="V2917"/>
    </row>
    <row r="2918" spans="1:22" x14ac:dyDescent="0.2">
      <c r="A2918" s="14" t="s">
        <v>70</v>
      </c>
      <c r="B2918" s="14" t="s">
        <v>70</v>
      </c>
      <c r="C2918" s="14" t="s">
        <v>153</v>
      </c>
      <c r="D2918" t="s">
        <v>12</v>
      </c>
      <c r="E2918" s="14" t="s">
        <v>166</v>
      </c>
      <c r="F2918" s="43">
        <v>5.2929999999999993</v>
      </c>
      <c r="V2918"/>
    </row>
    <row r="2919" spans="1:22" x14ac:dyDescent="0.2">
      <c r="A2919" s="14" t="s">
        <v>70</v>
      </c>
      <c r="B2919" s="14" t="s">
        <v>70</v>
      </c>
      <c r="C2919" s="14" t="s">
        <v>49</v>
      </c>
      <c r="D2919" t="s">
        <v>12</v>
      </c>
      <c r="E2919" s="14" t="s">
        <v>166</v>
      </c>
      <c r="F2919" s="43">
        <v>0.57308471202850342</v>
      </c>
      <c r="V2919"/>
    </row>
    <row r="2920" spans="1:22" x14ac:dyDescent="0.2">
      <c r="A2920" s="14" t="s">
        <v>70</v>
      </c>
      <c r="B2920" s="14" t="s">
        <v>70</v>
      </c>
      <c r="C2920" s="14" t="s">
        <v>141</v>
      </c>
      <c r="D2920" t="s">
        <v>12</v>
      </c>
      <c r="E2920" s="14" t="s">
        <v>166</v>
      </c>
      <c r="F2920" s="43">
        <v>5.9550785226747394E-4</v>
      </c>
      <c r="V2920"/>
    </row>
    <row r="2921" spans="1:22" x14ac:dyDescent="0.2">
      <c r="A2921" s="14" t="s">
        <v>71</v>
      </c>
      <c r="B2921" s="14" t="s">
        <v>70</v>
      </c>
      <c r="C2921" s="14" t="s">
        <v>153</v>
      </c>
      <c r="D2921" t="s">
        <v>12</v>
      </c>
      <c r="E2921" s="14" t="s">
        <v>166</v>
      </c>
      <c r="F2921" s="43">
        <v>5.2930000000000001</v>
      </c>
      <c r="V2921"/>
    </row>
    <row r="2922" spans="1:22" x14ac:dyDescent="0.2">
      <c r="A2922" s="14" t="s">
        <v>71</v>
      </c>
      <c r="B2922" s="14" t="s">
        <v>70</v>
      </c>
      <c r="C2922" s="14" t="s">
        <v>49</v>
      </c>
      <c r="D2922" t="s">
        <v>12</v>
      </c>
      <c r="E2922" s="14" t="s">
        <v>166</v>
      </c>
      <c r="F2922" s="43">
        <v>0.57308471202850342</v>
      </c>
      <c r="V2922"/>
    </row>
    <row r="2923" spans="1:22" x14ac:dyDescent="0.2">
      <c r="A2923" s="14" t="s">
        <v>71</v>
      </c>
      <c r="B2923" s="14" t="s">
        <v>70</v>
      </c>
      <c r="C2923" s="14" t="s">
        <v>141</v>
      </c>
      <c r="D2923" t="s">
        <v>12</v>
      </c>
      <c r="E2923" s="14" t="s">
        <v>166</v>
      </c>
      <c r="F2923" s="43">
        <v>5.9550785226747394E-4</v>
      </c>
      <c r="V2923"/>
    </row>
    <row r="2924" spans="1:22" x14ac:dyDescent="0.2">
      <c r="A2924" s="14" t="s">
        <v>72</v>
      </c>
      <c r="B2924" s="14" t="s">
        <v>70</v>
      </c>
      <c r="C2924" s="14" t="s">
        <v>153</v>
      </c>
      <c r="D2924" t="s">
        <v>12</v>
      </c>
      <c r="E2924" s="14" t="s">
        <v>166</v>
      </c>
      <c r="F2924" s="43">
        <v>5.2929999999999993</v>
      </c>
      <c r="V2924"/>
    </row>
    <row r="2925" spans="1:22" x14ac:dyDescent="0.2">
      <c r="A2925" s="14" t="s">
        <v>72</v>
      </c>
      <c r="B2925" s="14" t="s">
        <v>70</v>
      </c>
      <c r="C2925" s="14" t="s">
        <v>49</v>
      </c>
      <c r="D2925" t="s">
        <v>12</v>
      </c>
      <c r="E2925" s="14" t="s">
        <v>166</v>
      </c>
      <c r="F2925" s="43">
        <v>0.57308471202850342</v>
      </c>
      <c r="V2925"/>
    </row>
    <row r="2926" spans="1:22" x14ac:dyDescent="0.2">
      <c r="A2926" s="14" t="s">
        <v>72</v>
      </c>
      <c r="B2926" s="14" t="s">
        <v>70</v>
      </c>
      <c r="C2926" s="14" t="s">
        <v>141</v>
      </c>
      <c r="D2926" t="s">
        <v>12</v>
      </c>
      <c r="E2926" s="14" t="s">
        <v>166</v>
      </c>
      <c r="F2926" s="43">
        <v>5.9550785226747394E-4</v>
      </c>
      <c r="V2926"/>
    </row>
    <row r="2927" spans="1:22" x14ac:dyDescent="0.2">
      <c r="A2927" s="14" t="s">
        <v>70</v>
      </c>
      <c r="B2927" s="14" t="s">
        <v>152</v>
      </c>
      <c r="C2927" s="14" t="s">
        <v>153</v>
      </c>
      <c r="D2927" t="s">
        <v>12</v>
      </c>
      <c r="E2927" s="14" t="s">
        <v>166</v>
      </c>
      <c r="F2927" s="43">
        <v>5.2929999999999993</v>
      </c>
      <c r="V2927"/>
    </row>
    <row r="2928" spans="1:22" x14ac:dyDescent="0.2">
      <c r="A2928" s="14" t="s">
        <v>70</v>
      </c>
      <c r="B2928" s="14" t="s">
        <v>152</v>
      </c>
      <c r="C2928" s="14" t="s">
        <v>49</v>
      </c>
      <c r="D2928" t="s">
        <v>12</v>
      </c>
      <c r="E2928" s="14" t="s">
        <v>166</v>
      </c>
      <c r="F2928" s="43">
        <v>0.57308471202850342</v>
      </c>
      <c r="V2928"/>
    </row>
    <row r="2929" spans="1:22" x14ac:dyDescent="0.2">
      <c r="A2929" s="14" t="s">
        <v>70</v>
      </c>
      <c r="B2929" s="14" t="s">
        <v>152</v>
      </c>
      <c r="C2929" s="14" t="s">
        <v>141</v>
      </c>
      <c r="D2929" t="s">
        <v>12</v>
      </c>
      <c r="E2929" s="14" t="s">
        <v>166</v>
      </c>
      <c r="F2929" s="43">
        <v>5.9550785226747394E-4</v>
      </c>
      <c r="V2929"/>
    </row>
    <row r="2930" spans="1:22" x14ac:dyDescent="0.2">
      <c r="A2930" s="14" t="s">
        <v>71</v>
      </c>
      <c r="B2930" s="14" t="s">
        <v>152</v>
      </c>
      <c r="C2930" s="14" t="s">
        <v>153</v>
      </c>
      <c r="D2930" t="s">
        <v>12</v>
      </c>
      <c r="E2930" s="14" t="s">
        <v>166</v>
      </c>
      <c r="F2930" s="43">
        <v>5.2929999999999993</v>
      </c>
      <c r="V2930"/>
    </row>
    <row r="2931" spans="1:22" x14ac:dyDescent="0.2">
      <c r="A2931" s="14" t="s">
        <v>71</v>
      </c>
      <c r="B2931" s="14" t="s">
        <v>152</v>
      </c>
      <c r="C2931" s="14" t="s">
        <v>49</v>
      </c>
      <c r="D2931" t="s">
        <v>12</v>
      </c>
      <c r="E2931" s="14" t="s">
        <v>166</v>
      </c>
      <c r="F2931" s="43">
        <v>0.57308471202850342</v>
      </c>
      <c r="V2931"/>
    </row>
    <row r="2932" spans="1:22" x14ac:dyDescent="0.2">
      <c r="A2932" s="14" t="s">
        <v>71</v>
      </c>
      <c r="B2932" s="14" t="s">
        <v>152</v>
      </c>
      <c r="C2932" s="14" t="s">
        <v>141</v>
      </c>
      <c r="D2932" t="s">
        <v>12</v>
      </c>
      <c r="E2932" s="14" t="s">
        <v>166</v>
      </c>
      <c r="F2932" s="43">
        <v>5.9550785226747394E-4</v>
      </c>
      <c r="V2932"/>
    </row>
    <row r="2933" spans="1:22" x14ac:dyDescent="0.2">
      <c r="A2933" s="14" t="s">
        <v>72</v>
      </c>
      <c r="B2933" s="14" t="s">
        <v>152</v>
      </c>
      <c r="C2933" s="14" t="s">
        <v>153</v>
      </c>
      <c r="D2933" t="s">
        <v>12</v>
      </c>
      <c r="E2933" s="14" t="s">
        <v>166</v>
      </c>
      <c r="F2933" s="43">
        <v>5.2929999999999993</v>
      </c>
      <c r="V2933"/>
    </row>
    <row r="2934" spans="1:22" x14ac:dyDescent="0.2">
      <c r="A2934" s="14" t="s">
        <v>72</v>
      </c>
      <c r="B2934" s="14" t="s">
        <v>152</v>
      </c>
      <c r="C2934" s="14" t="s">
        <v>49</v>
      </c>
      <c r="D2934" t="s">
        <v>12</v>
      </c>
      <c r="E2934" s="14" t="s">
        <v>166</v>
      </c>
      <c r="F2934" s="43">
        <v>0.57308471202850342</v>
      </c>
      <c r="V2934"/>
    </row>
    <row r="2935" spans="1:22" x14ac:dyDescent="0.2">
      <c r="A2935" s="14" t="s">
        <v>72</v>
      </c>
      <c r="B2935" s="14" t="s">
        <v>152</v>
      </c>
      <c r="C2935" s="14" t="s">
        <v>141</v>
      </c>
      <c r="D2935" t="s">
        <v>12</v>
      </c>
      <c r="E2935" s="14" t="s">
        <v>166</v>
      </c>
      <c r="F2935" s="43">
        <v>5.9550785226747394E-4</v>
      </c>
      <c r="V2935"/>
    </row>
    <row r="2936" spans="1:22" x14ac:dyDescent="0.2">
      <c r="A2936" s="14" t="s">
        <v>70</v>
      </c>
      <c r="B2936" s="14" t="s">
        <v>70</v>
      </c>
      <c r="C2936" s="14" t="s">
        <v>153</v>
      </c>
      <c r="D2936" t="s">
        <v>12</v>
      </c>
      <c r="E2936" s="14" t="s">
        <v>167</v>
      </c>
      <c r="F2936" s="43">
        <v>215.29304645210505</v>
      </c>
      <c r="V2936"/>
    </row>
    <row r="2937" spans="1:22" x14ac:dyDescent="0.2">
      <c r="A2937" s="14" t="s">
        <v>70</v>
      </c>
      <c r="B2937" s="14" t="s">
        <v>70</v>
      </c>
      <c r="C2937" s="14" t="s">
        <v>49</v>
      </c>
      <c r="D2937" t="s">
        <v>12</v>
      </c>
      <c r="E2937" s="14" t="s">
        <v>167</v>
      </c>
      <c r="F2937" s="43">
        <v>23.310249328613281</v>
      </c>
      <c r="V2937"/>
    </row>
    <row r="2938" spans="1:22" x14ac:dyDescent="0.2">
      <c r="A2938" s="14" t="s">
        <v>70</v>
      </c>
      <c r="B2938" s="14" t="s">
        <v>70</v>
      </c>
      <c r="C2938" s="14" t="s">
        <v>141</v>
      </c>
      <c r="D2938" t="s">
        <v>12</v>
      </c>
      <c r="E2938" s="14" t="s">
        <v>167</v>
      </c>
      <c r="F2938" s="43">
        <v>2.4222312495112419E-2</v>
      </c>
      <c r="V2938"/>
    </row>
    <row r="2939" spans="1:22" x14ac:dyDescent="0.2">
      <c r="A2939" s="14" t="s">
        <v>71</v>
      </c>
      <c r="B2939" s="14" t="s">
        <v>70</v>
      </c>
      <c r="C2939" s="14" t="s">
        <v>153</v>
      </c>
      <c r="D2939" t="s">
        <v>12</v>
      </c>
      <c r="E2939" s="14" t="s">
        <v>167</v>
      </c>
      <c r="F2939" s="43">
        <v>224.73948733508587</v>
      </c>
      <c r="V2939"/>
    </row>
    <row r="2940" spans="1:22" x14ac:dyDescent="0.2">
      <c r="A2940" s="14" t="s">
        <v>71</v>
      </c>
      <c r="B2940" s="14" t="s">
        <v>70</v>
      </c>
      <c r="C2940" s="14" t="s">
        <v>49</v>
      </c>
      <c r="D2940" t="s">
        <v>12</v>
      </c>
      <c r="E2940" s="14" t="s">
        <v>167</v>
      </c>
      <c r="F2940" s="43">
        <v>24.333036422729492</v>
      </c>
      <c r="V2940"/>
    </row>
    <row r="2941" spans="1:22" x14ac:dyDescent="0.2">
      <c r="A2941" s="14" t="s">
        <v>71</v>
      </c>
      <c r="B2941" s="14" t="s">
        <v>70</v>
      </c>
      <c r="C2941" s="14" t="s">
        <v>141</v>
      </c>
      <c r="D2941" t="s">
        <v>12</v>
      </c>
      <c r="E2941" s="14" t="s">
        <v>167</v>
      </c>
      <c r="F2941" s="43">
        <v>2.5285117328166962E-2</v>
      </c>
      <c r="V2941"/>
    </row>
    <row r="2942" spans="1:22" x14ac:dyDescent="0.2">
      <c r="A2942" s="14" t="s">
        <v>72</v>
      </c>
      <c r="B2942" s="14" t="s">
        <v>70</v>
      </c>
      <c r="C2942" s="14" t="s">
        <v>153</v>
      </c>
      <c r="D2942" t="s">
        <v>12</v>
      </c>
      <c r="E2942" s="14" t="s">
        <v>167</v>
      </c>
      <c r="F2942" s="43">
        <v>335.32643941044807</v>
      </c>
      <c r="V2942"/>
    </row>
    <row r="2943" spans="1:22" x14ac:dyDescent="0.2">
      <c r="A2943" s="14" t="s">
        <v>72</v>
      </c>
      <c r="B2943" s="14" t="s">
        <v>70</v>
      </c>
      <c r="C2943" s="14" t="s">
        <v>49</v>
      </c>
      <c r="D2943" t="s">
        <v>12</v>
      </c>
      <c r="E2943" s="14" t="s">
        <v>167</v>
      </c>
      <c r="F2943" s="43">
        <v>36.306526184082031</v>
      </c>
      <c r="V2943"/>
    </row>
    <row r="2944" spans="1:22" x14ac:dyDescent="0.2">
      <c r="A2944" s="14" t="s">
        <v>72</v>
      </c>
      <c r="B2944" s="14" t="s">
        <v>70</v>
      </c>
      <c r="C2944" s="14" t="s">
        <v>141</v>
      </c>
      <c r="D2944" t="s">
        <v>12</v>
      </c>
      <c r="E2944" s="14" t="s">
        <v>167</v>
      </c>
      <c r="F2944" s="43">
        <v>3.7727095186710358E-2</v>
      </c>
      <c r="V2944"/>
    </row>
    <row r="2945" spans="1:22" x14ac:dyDescent="0.2">
      <c r="A2945" s="14" t="s">
        <v>70</v>
      </c>
      <c r="B2945" s="14" t="s">
        <v>152</v>
      </c>
      <c r="C2945" s="14" t="s">
        <v>153</v>
      </c>
      <c r="D2945" t="s">
        <v>12</v>
      </c>
      <c r="E2945" s="14" t="s">
        <v>167</v>
      </c>
      <c r="F2945" s="43">
        <v>220.33203861862421</v>
      </c>
      <c r="V2945"/>
    </row>
    <row r="2946" spans="1:22" x14ac:dyDescent="0.2">
      <c r="A2946" s="14" t="s">
        <v>70</v>
      </c>
      <c r="B2946" s="14" t="s">
        <v>152</v>
      </c>
      <c r="C2946" s="14" t="s">
        <v>49</v>
      </c>
      <c r="D2946" t="s">
        <v>12</v>
      </c>
      <c r="E2946" s="14" t="s">
        <v>167</v>
      </c>
      <c r="F2946" s="43">
        <v>23.855831146240234</v>
      </c>
      <c r="V2946"/>
    </row>
    <row r="2947" spans="1:22" x14ac:dyDescent="0.2">
      <c r="A2947" s="14" t="s">
        <v>70</v>
      </c>
      <c r="B2947" s="14" t="s">
        <v>152</v>
      </c>
      <c r="C2947" s="14" t="s">
        <v>141</v>
      </c>
      <c r="D2947" t="s">
        <v>12</v>
      </c>
      <c r="E2947" s="14" t="s">
        <v>167</v>
      </c>
      <c r="F2947" s="43">
        <v>2.4789242073893547E-2</v>
      </c>
      <c r="V2947"/>
    </row>
    <row r="2948" spans="1:22" x14ac:dyDescent="0.2">
      <c r="A2948" s="14" t="s">
        <v>71</v>
      </c>
      <c r="B2948" s="14" t="s">
        <v>152</v>
      </c>
      <c r="C2948" s="14" t="s">
        <v>153</v>
      </c>
      <c r="D2948" t="s">
        <v>12</v>
      </c>
      <c r="E2948" s="14" t="s">
        <v>167</v>
      </c>
      <c r="F2948" s="43">
        <v>230.74898807704449</v>
      </c>
      <c r="V2948"/>
    </row>
    <row r="2949" spans="1:22" x14ac:dyDescent="0.2">
      <c r="A2949" s="14" t="s">
        <v>71</v>
      </c>
      <c r="B2949" s="14" t="s">
        <v>152</v>
      </c>
      <c r="C2949" s="14" t="s">
        <v>49</v>
      </c>
      <c r="D2949" t="s">
        <v>12</v>
      </c>
      <c r="E2949" s="14" t="s">
        <v>167</v>
      </c>
      <c r="F2949" s="43">
        <v>24.983697891235352</v>
      </c>
      <c r="V2949"/>
    </row>
    <row r="2950" spans="1:22" x14ac:dyDescent="0.2">
      <c r="A2950" s="14" t="s">
        <v>71</v>
      </c>
      <c r="B2950" s="14" t="s">
        <v>152</v>
      </c>
      <c r="C2950" s="14" t="s">
        <v>141</v>
      </c>
      <c r="D2950" t="s">
        <v>12</v>
      </c>
      <c r="E2950" s="14" t="s">
        <v>167</v>
      </c>
      <c r="F2950" s="43">
        <v>2.5961237028241158E-2</v>
      </c>
      <c r="V2950"/>
    </row>
    <row r="2951" spans="1:22" x14ac:dyDescent="0.2">
      <c r="A2951" s="14" t="s">
        <v>72</v>
      </c>
      <c r="B2951" s="14" t="s">
        <v>152</v>
      </c>
      <c r="C2951" s="14" t="s">
        <v>153</v>
      </c>
      <c r="D2951" t="s">
        <v>12</v>
      </c>
      <c r="E2951" s="14" t="s">
        <v>167</v>
      </c>
      <c r="F2951" s="43">
        <v>341.33593705296516</v>
      </c>
      <c r="V2951"/>
    </row>
    <row r="2952" spans="1:22" x14ac:dyDescent="0.2">
      <c r="A2952" s="14" t="s">
        <v>72</v>
      </c>
      <c r="B2952" s="14" t="s">
        <v>152</v>
      </c>
      <c r="C2952" s="14" t="s">
        <v>49</v>
      </c>
      <c r="D2952" t="s">
        <v>12</v>
      </c>
      <c r="E2952" s="14" t="s">
        <v>167</v>
      </c>
      <c r="F2952" s="43">
        <v>36.957187652587891</v>
      </c>
      <c r="V2952"/>
    </row>
    <row r="2953" spans="1:22" x14ac:dyDescent="0.2">
      <c r="A2953" s="14" t="s">
        <v>72</v>
      </c>
      <c r="B2953" s="14" t="s">
        <v>152</v>
      </c>
      <c r="C2953" s="14" t="s">
        <v>141</v>
      </c>
      <c r="D2953" t="s">
        <v>12</v>
      </c>
      <c r="E2953" s="14" t="s">
        <v>167</v>
      </c>
      <c r="F2953" s="43">
        <v>3.8403216749429703E-2</v>
      </c>
      <c r="V2953"/>
    </row>
    <row r="2954" spans="1:22" x14ac:dyDescent="0.2">
      <c r="A2954" s="14" t="s">
        <v>70</v>
      </c>
      <c r="B2954" s="14" t="s">
        <v>70</v>
      </c>
      <c r="C2954" s="14" t="s">
        <v>153</v>
      </c>
      <c r="D2954" t="s">
        <v>12</v>
      </c>
      <c r="E2954" s="14" t="s">
        <v>168</v>
      </c>
      <c r="F2954" s="43">
        <v>307.43085810542107</v>
      </c>
      <c r="V2954"/>
    </row>
    <row r="2955" spans="1:22" x14ac:dyDescent="0.2">
      <c r="A2955" s="14" t="s">
        <v>70</v>
      </c>
      <c r="B2955" s="14" t="s">
        <v>70</v>
      </c>
      <c r="C2955" s="14" t="s">
        <v>49</v>
      </c>
      <c r="D2955" t="s">
        <v>12</v>
      </c>
      <c r="E2955" s="14" t="s">
        <v>168</v>
      </c>
      <c r="F2955" s="43">
        <v>33.286212921142578</v>
      </c>
      <c r="V2955"/>
    </row>
    <row r="2956" spans="1:22" x14ac:dyDescent="0.2">
      <c r="A2956" s="14" t="s">
        <v>70</v>
      </c>
      <c r="B2956" s="14" t="s">
        <v>70</v>
      </c>
      <c r="C2956" s="14" t="s">
        <v>141</v>
      </c>
      <c r="D2956" t="s">
        <v>12</v>
      </c>
      <c r="E2956" s="14" t="s">
        <v>168</v>
      </c>
      <c r="F2956" s="43">
        <v>3.4588605165481567E-2</v>
      </c>
      <c r="V2956"/>
    </row>
    <row r="2957" spans="1:22" x14ac:dyDescent="0.2">
      <c r="A2957" s="14" t="s">
        <v>71</v>
      </c>
      <c r="B2957" s="14" t="s">
        <v>70</v>
      </c>
      <c r="C2957" s="14" t="s">
        <v>153</v>
      </c>
      <c r="D2957" t="s">
        <v>12</v>
      </c>
      <c r="E2957" s="14" t="s">
        <v>168</v>
      </c>
      <c r="F2957" s="43">
        <v>290.95125865936279</v>
      </c>
      <c r="V2957"/>
    </row>
    <row r="2958" spans="1:22" x14ac:dyDescent="0.2">
      <c r="A2958" s="14" t="s">
        <v>71</v>
      </c>
      <c r="B2958" s="14" t="s">
        <v>70</v>
      </c>
      <c r="C2958" s="14" t="s">
        <v>49</v>
      </c>
      <c r="D2958" t="s">
        <v>12</v>
      </c>
      <c r="E2958" s="14" t="s">
        <v>168</v>
      </c>
      <c r="F2958" s="43">
        <v>31.501930236816406</v>
      </c>
      <c r="V2958"/>
    </row>
    <row r="2959" spans="1:22" x14ac:dyDescent="0.2">
      <c r="A2959" s="14" t="s">
        <v>71</v>
      </c>
      <c r="B2959" s="14" t="s">
        <v>70</v>
      </c>
      <c r="C2959" s="14" t="s">
        <v>141</v>
      </c>
      <c r="D2959" t="s">
        <v>12</v>
      </c>
      <c r="E2959" s="14" t="s">
        <v>168</v>
      </c>
      <c r="F2959" s="43">
        <v>3.273450955748558E-2</v>
      </c>
      <c r="V2959"/>
    </row>
    <row r="2960" spans="1:22" x14ac:dyDescent="0.2">
      <c r="A2960" s="14" t="s">
        <v>72</v>
      </c>
      <c r="B2960" s="14" t="s">
        <v>70</v>
      </c>
      <c r="C2960" s="14" t="s">
        <v>153</v>
      </c>
      <c r="D2960" t="s">
        <v>12</v>
      </c>
      <c r="E2960" s="14" t="s">
        <v>168</v>
      </c>
      <c r="F2960" s="43">
        <v>455.22046864032745</v>
      </c>
      <c r="V2960"/>
    </row>
    <row r="2961" spans="1:22" x14ac:dyDescent="0.2">
      <c r="A2961" s="14" t="s">
        <v>72</v>
      </c>
      <c r="B2961" s="14" t="s">
        <v>70</v>
      </c>
      <c r="C2961" s="14" t="s">
        <v>49</v>
      </c>
      <c r="D2961" t="s">
        <v>12</v>
      </c>
      <c r="E2961" s="14" t="s">
        <v>168</v>
      </c>
      <c r="F2961" s="43">
        <v>49.287715911865234</v>
      </c>
      <c r="V2961"/>
    </row>
    <row r="2962" spans="1:22" x14ac:dyDescent="0.2">
      <c r="A2962" s="14" t="s">
        <v>72</v>
      </c>
      <c r="B2962" s="14" t="s">
        <v>70</v>
      </c>
      <c r="C2962" s="14" t="s">
        <v>141</v>
      </c>
      <c r="D2962" t="s">
        <v>12</v>
      </c>
      <c r="E2962" s="14" t="s">
        <v>168</v>
      </c>
      <c r="F2962" s="43">
        <v>5.1216203719377518E-2</v>
      </c>
      <c r="V2962"/>
    </row>
    <row r="2963" spans="1:22" x14ac:dyDescent="0.2">
      <c r="A2963" s="14" t="s">
        <v>70</v>
      </c>
      <c r="B2963" s="14" t="s">
        <v>152</v>
      </c>
      <c r="C2963" s="14" t="s">
        <v>153</v>
      </c>
      <c r="D2963" t="s">
        <v>12</v>
      </c>
      <c r="E2963" s="14" t="s">
        <v>168</v>
      </c>
      <c r="F2963" s="43">
        <v>216.05863294005394</v>
      </c>
      <c r="V2963"/>
    </row>
    <row r="2964" spans="1:22" x14ac:dyDescent="0.2">
      <c r="A2964" s="14" t="s">
        <v>70</v>
      </c>
      <c r="B2964" s="14" t="s">
        <v>152</v>
      </c>
      <c r="C2964" s="14" t="s">
        <v>49</v>
      </c>
      <c r="D2964" t="s">
        <v>12</v>
      </c>
      <c r="E2964" s="14" t="s">
        <v>168</v>
      </c>
      <c r="F2964" s="43">
        <v>23.39314079284668</v>
      </c>
      <c r="V2964"/>
    </row>
    <row r="2965" spans="1:22" x14ac:dyDescent="0.2">
      <c r="A2965" s="14" t="s">
        <v>70</v>
      </c>
      <c r="B2965" s="14" t="s">
        <v>152</v>
      </c>
      <c r="C2965" s="14" t="s">
        <v>141</v>
      </c>
      <c r="D2965" t="s">
        <v>12</v>
      </c>
      <c r="E2965" s="14" t="s">
        <v>168</v>
      </c>
      <c r="F2965" s="43">
        <v>2.4308446794748306E-2</v>
      </c>
      <c r="V2965"/>
    </row>
    <row r="2966" spans="1:22" x14ac:dyDescent="0.2">
      <c r="A2966" s="14" t="s">
        <v>71</v>
      </c>
      <c r="B2966" s="14" t="s">
        <v>152</v>
      </c>
      <c r="C2966" s="14" t="s">
        <v>153</v>
      </c>
      <c r="D2966" t="s">
        <v>12</v>
      </c>
      <c r="E2966" s="14" t="s">
        <v>168</v>
      </c>
      <c r="F2966" s="43">
        <v>198.6085250377655</v>
      </c>
      <c r="V2966"/>
    </row>
    <row r="2967" spans="1:22" x14ac:dyDescent="0.2">
      <c r="A2967" s="14" t="s">
        <v>71</v>
      </c>
      <c r="B2967" s="14" t="s">
        <v>152</v>
      </c>
      <c r="C2967" s="14" t="s">
        <v>49</v>
      </c>
      <c r="D2967" t="s">
        <v>12</v>
      </c>
      <c r="E2967" s="14" t="s">
        <v>168</v>
      </c>
      <c r="F2967" s="43">
        <v>21.503780364990234</v>
      </c>
      <c r="V2967"/>
    </row>
    <row r="2968" spans="1:22" x14ac:dyDescent="0.2">
      <c r="A2968" s="14" t="s">
        <v>71</v>
      </c>
      <c r="B2968" s="14" t="s">
        <v>152</v>
      </c>
      <c r="C2968" s="14" t="s">
        <v>141</v>
      </c>
      <c r="D2968" t="s">
        <v>12</v>
      </c>
      <c r="E2968" s="14" t="s">
        <v>168</v>
      </c>
      <c r="F2968" s="43">
        <v>2.2345161065459251E-2</v>
      </c>
      <c r="V2968"/>
    </row>
    <row r="2969" spans="1:22" x14ac:dyDescent="0.2">
      <c r="A2969" s="14" t="s">
        <v>72</v>
      </c>
      <c r="B2969" s="14" t="s">
        <v>152</v>
      </c>
      <c r="C2969" s="14" t="s">
        <v>153</v>
      </c>
      <c r="D2969" t="s">
        <v>12</v>
      </c>
      <c r="E2969" s="14" t="s">
        <v>168</v>
      </c>
      <c r="F2969" s="43">
        <v>362.87773811817169</v>
      </c>
      <c r="V2969"/>
    </row>
    <row r="2970" spans="1:22" x14ac:dyDescent="0.2">
      <c r="A2970" s="14" t="s">
        <v>72</v>
      </c>
      <c r="B2970" s="14" t="s">
        <v>152</v>
      </c>
      <c r="C2970" s="14" t="s">
        <v>49</v>
      </c>
      <c r="D2970" t="s">
        <v>12</v>
      </c>
      <c r="E2970" s="14" t="s">
        <v>168</v>
      </c>
      <c r="F2970" s="43">
        <v>39.289566040039062</v>
      </c>
      <c r="V2970"/>
    </row>
    <row r="2971" spans="1:22" x14ac:dyDescent="0.2">
      <c r="A2971" s="14" t="s">
        <v>72</v>
      </c>
      <c r="B2971" s="14" t="s">
        <v>152</v>
      </c>
      <c r="C2971" s="14" t="s">
        <v>141</v>
      </c>
      <c r="D2971" t="s">
        <v>12</v>
      </c>
      <c r="E2971" s="14" t="s">
        <v>168</v>
      </c>
      <c r="F2971" s="43">
        <v>4.0826853364706039E-2</v>
      </c>
      <c r="V2971"/>
    </row>
    <row r="2972" spans="1:22" x14ac:dyDescent="0.2">
      <c r="A2972" s="14" t="s">
        <v>70</v>
      </c>
      <c r="B2972" s="14" t="s">
        <v>70</v>
      </c>
      <c r="C2972" s="14" t="s">
        <v>153</v>
      </c>
      <c r="D2972" t="s">
        <v>13</v>
      </c>
      <c r="E2972" s="14" t="s">
        <v>85</v>
      </c>
      <c r="F2972" s="43">
        <v>442.90700532495975</v>
      </c>
      <c r="V2972"/>
    </row>
    <row r="2973" spans="1:22" x14ac:dyDescent="0.2">
      <c r="A2973" s="14" t="s">
        <v>70</v>
      </c>
      <c r="B2973" s="14" t="s">
        <v>70</v>
      </c>
      <c r="C2973" s="14" t="s">
        <v>49</v>
      </c>
      <c r="D2973" t="s">
        <v>13</v>
      </c>
      <c r="E2973" s="14" t="s">
        <v>85</v>
      </c>
      <c r="F2973" s="43">
        <v>77.816482543945312</v>
      </c>
      <c r="V2973"/>
    </row>
    <row r="2974" spans="1:22" x14ac:dyDescent="0.2">
      <c r="A2974" s="14" t="s">
        <v>70</v>
      </c>
      <c r="B2974" s="14" t="s">
        <v>70</v>
      </c>
      <c r="C2974" s="14" t="s">
        <v>141</v>
      </c>
      <c r="D2974" t="s">
        <v>13</v>
      </c>
      <c r="E2974" s="14" t="s">
        <v>85</v>
      </c>
      <c r="F2974" s="43">
        <v>8.1381633877754211E-2</v>
      </c>
      <c r="V2974"/>
    </row>
    <row r="2975" spans="1:22" x14ac:dyDescent="0.2">
      <c r="A2975" s="14" t="s">
        <v>71</v>
      </c>
      <c r="B2975" s="14" t="s">
        <v>70</v>
      </c>
      <c r="C2975" s="14" t="s">
        <v>153</v>
      </c>
      <c r="D2975" t="s">
        <v>13</v>
      </c>
      <c r="E2975" s="14" t="s">
        <v>85</v>
      </c>
      <c r="F2975" s="43">
        <v>458.17897425591946</v>
      </c>
      <c r="V2975"/>
    </row>
    <row r="2976" spans="1:22" x14ac:dyDescent="0.2">
      <c r="A2976" s="14" t="s">
        <v>71</v>
      </c>
      <c r="B2976" s="14" t="s">
        <v>70</v>
      </c>
      <c r="C2976" s="14" t="s">
        <v>49</v>
      </c>
      <c r="D2976" t="s">
        <v>13</v>
      </c>
      <c r="E2976" s="14" t="s">
        <v>85</v>
      </c>
      <c r="F2976" s="43">
        <v>80.499687194824219</v>
      </c>
      <c r="V2976"/>
    </row>
    <row r="2977" spans="1:22" x14ac:dyDescent="0.2">
      <c r="A2977" s="14" t="s">
        <v>71</v>
      </c>
      <c r="B2977" s="14" t="s">
        <v>70</v>
      </c>
      <c r="C2977" s="14" t="s">
        <v>141</v>
      </c>
      <c r="D2977" t="s">
        <v>13</v>
      </c>
      <c r="E2977" s="14" t="s">
        <v>85</v>
      </c>
      <c r="F2977" s="43">
        <v>8.4187768399715424E-2</v>
      </c>
      <c r="V2977"/>
    </row>
    <row r="2978" spans="1:22" x14ac:dyDescent="0.2">
      <c r="A2978" s="14" t="s">
        <v>72</v>
      </c>
      <c r="B2978" s="14" t="s">
        <v>70</v>
      </c>
      <c r="C2978" s="14" t="s">
        <v>153</v>
      </c>
      <c r="D2978" t="s">
        <v>13</v>
      </c>
      <c r="E2978" s="14" t="s">
        <v>85</v>
      </c>
      <c r="F2978" s="43">
        <v>593.84399169683456</v>
      </c>
      <c r="V2978"/>
    </row>
    <row r="2979" spans="1:22" x14ac:dyDescent="0.2">
      <c r="A2979" s="14" t="s">
        <v>72</v>
      </c>
      <c r="B2979" s="14" t="s">
        <v>70</v>
      </c>
      <c r="C2979" s="14" t="s">
        <v>49</v>
      </c>
      <c r="D2979" t="s">
        <v>13</v>
      </c>
      <c r="E2979" s="14" t="s">
        <v>85</v>
      </c>
      <c r="F2979" s="43">
        <v>104.3353271484375</v>
      </c>
      <c r="V2979"/>
    </row>
    <row r="2980" spans="1:22" x14ac:dyDescent="0.2">
      <c r="A2980" s="14" t="s">
        <v>72</v>
      </c>
      <c r="B2980" s="14" t="s">
        <v>70</v>
      </c>
      <c r="C2980" s="14" t="s">
        <v>141</v>
      </c>
      <c r="D2980" t="s">
        <v>13</v>
      </c>
      <c r="E2980" s="14" t="s">
        <v>85</v>
      </c>
      <c r="F2980" s="43">
        <v>0.10911543667316437</v>
      </c>
      <c r="V2980"/>
    </row>
    <row r="2981" spans="1:22" x14ac:dyDescent="0.2">
      <c r="A2981" s="14" t="s">
        <v>70</v>
      </c>
      <c r="B2981" s="14" t="s">
        <v>152</v>
      </c>
      <c r="C2981" s="14" t="s">
        <v>153</v>
      </c>
      <c r="D2981" t="s">
        <v>13</v>
      </c>
      <c r="E2981" s="14" t="s">
        <v>85</v>
      </c>
      <c r="F2981" s="43">
        <v>442.90700532495975</v>
      </c>
      <c r="V2981"/>
    </row>
    <row r="2982" spans="1:22" x14ac:dyDescent="0.2">
      <c r="A2982" s="14" t="s">
        <v>70</v>
      </c>
      <c r="B2982" s="14" t="s">
        <v>152</v>
      </c>
      <c r="C2982" s="14" t="s">
        <v>49</v>
      </c>
      <c r="D2982" t="s">
        <v>13</v>
      </c>
      <c r="E2982" s="14" t="s">
        <v>85</v>
      </c>
      <c r="F2982" s="43">
        <v>77.816482543945312</v>
      </c>
      <c r="V2982"/>
    </row>
    <row r="2983" spans="1:22" x14ac:dyDescent="0.2">
      <c r="A2983" s="14" t="s">
        <v>70</v>
      </c>
      <c r="B2983" s="14" t="s">
        <v>152</v>
      </c>
      <c r="C2983" s="14" t="s">
        <v>141</v>
      </c>
      <c r="D2983" t="s">
        <v>13</v>
      </c>
      <c r="E2983" s="14" t="s">
        <v>85</v>
      </c>
      <c r="F2983" s="43">
        <v>8.1381633877754211E-2</v>
      </c>
      <c r="V2983"/>
    </row>
    <row r="2984" spans="1:22" x14ac:dyDescent="0.2">
      <c r="A2984" s="14" t="s">
        <v>71</v>
      </c>
      <c r="B2984" s="14" t="s">
        <v>152</v>
      </c>
      <c r="C2984" s="14" t="s">
        <v>153</v>
      </c>
      <c r="D2984" t="s">
        <v>13</v>
      </c>
      <c r="E2984" s="14" t="s">
        <v>85</v>
      </c>
      <c r="F2984" s="43">
        <v>458.17897425591946</v>
      </c>
      <c r="V2984"/>
    </row>
    <row r="2985" spans="1:22" x14ac:dyDescent="0.2">
      <c r="A2985" s="14" t="s">
        <v>71</v>
      </c>
      <c r="B2985" s="14" t="s">
        <v>152</v>
      </c>
      <c r="C2985" s="14" t="s">
        <v>49</v>
      </c>
      <c r="D2985" t="s">
        <v>13</v>
      </c>
      <c r="E2985" s="14" t="s">
        <v>85</v>
      </c>
      <c r="F2985" s="43">
        <v>80.499687194824219</v>
      </c>
      <c r="V2985"/>
    </row>
    <row r="2986" spans="1:22" x14ac:dyDescent="0.2">
      <c r="A2986" s="14" t="s">
        <v>71</v>
      </c>
      <c r="B2986" s="14" t="s">
        <v>152</v>
      </c>
      <c r="C2986" s="14" t="s">
        <v>141</v>
      </c>
      <c r="D2986" t="s">
        <v>13</v>
      </c>
      <c r="E2986" s="14" t="s">
        <v>85</v>
      </c>
      <c r="F2986" s="43">
        <v>8.4187768399715424E-2</v>
      </c>
      <c r="V2986"/>
    </row>
    <row r="2987" spans="1:22" x14ac:dyDescent="0.2">
      <c r="A2987" s="14" t="s">
        <v>72</v>
      </c>
      <c r="B2987" s="14" t="s">
        <v>152</v>
      </c>
      <c r="C2987" s="14" t="s">
        <v>153</v>
      </c>
      <c r="D2987" t="s">
        <v>13</v>
      </c>
      <c r="E2987" s="14" t="s">
        <v>85</v>
      </c>
      <c r="F2987" s="43">
        <v>593.84399169683456</v>
      </c>
      <c r="V2987"/>
    </row>
    <row r="2988" spans="1:22" x14ac:dyDescent="0.2">
      <c r="A2988" s="14" t="s">
        <v>72</v>
      </c>
      <c r="B2988" s="14" t="s">
        <v>152</v>
      </c>
      <c r="C2988" s="14" t="s">
        <v>49</v>
      </c>
      <c r="D2988" t="s">
        <v>13</v>
      </c>
      <c r="E2988" s="14" t="s">
        <v>85</v>
      </c>
      <c r="F2988" s="43">
        <v>104.3353271484375</v>
      </c>
      <c r="V2988"/>
    </row>
    <row r="2989" spans="1:22" x14ac:dyDescent="0.2">
      <c r="A2989" s="14" t="s">
        <v>72</v>
      </c>
      <c r="B2989" s="14" t="s">
        <v>152</v>
      </c>
      <c r="C2989" s="14" t="s">
        <v>141</v>
      </c>
      <c r="D2989" t="s">
        <v>13</v>
      </c>
      <c r="E2989" s="14" t="s">
        <v>85</v>
      </c>
      <c r="F2989" s="43">
        <v>0.10911543667316437</v>
      </c>
      <c r="V2989"/>
    </row>
    <row r="2990" spans="1:22" x14ac:dyDescent="0.2">
      <c r="A2990" s="14" t="s">
        <v>70</v>
      </c>
      <c r="B2990" s="14" t="s">
        <v>70</v>
      </c>
      <c r="C2990" s="14" t="s">
        <v>153</v>
      </c>
      <c r="D2990" t="s">
        <v>13</v>
      </c>
      <c r="E2990" s="14" t="s">
        <v>156</v>
      </c>
      <c r="F2990" s="43">
        <v>282.79199475049973</v>
      </c>
      <c r="V2990"/>
    </row>
    <row r="2991" spans="1:22" x14ac:dyDescent="0.2">
      <c r="A2991" s="14" t="s">
        <v>70</v>
      </c>
      <c r="B2991" s="14" t="s">
        <v>70</v>
      </c>
      <c r="C2991" s="14" t="s">
        <v>49</v>
      </c>
      <c r="D2991" t="s">
        <v>13</v>
      </c>
      <c r="E2991" s="14" t="s">
        <v>156</v>
      </c>
      <c r="F2991" s="43">
        <v>49.685096740722656</v>
      </c>
      <c r="V2991"/>
    </row>
    <row r="2992" spans="1:22" x14ac:dyDescent="0.2">
      <c r="A2992" s="14" t="s">
        <v>70</v>
      </c>
      <c r="B2992" s="14" t="s">
        <v>70</v>
      </c>
      <c r="C2992" s="14" t="s">
        <v>141</v>
      </c>
      <c r="D2992" t="s">
        <v>13</v>
      </c>
      <c r="E2992" s="14" t="s">
        <v>156</v>
      </c>
      <c r="F2992" s="43">
        <v>5.1961410790681839E-2</v>
      </c>
      <c r="V2992"/>
    </row>
    <row r="2993" spans="1:22" x14ac:dyDescent="0.2">
      <c r="A2993" s="14" t="s">
        <v>71</v>
      </c>
      <c r="B2993" s="14" t="s">
        <v>70</v>
      </c>
      <c r="C2993" s="14" t="s">
        <v>153</v>
      </c>
      <c r="D2993" t="s">
        <v>13</v>
      </c>
      <c r="E2993" s="14" t="s">
        <v>156</v>
      </c>
      <c r="F2993" s="43">
        <v>285.96579098701477</v>
      </c>
      <c r="V2993"/>
    </row>
    <row r="2994" spans="1:22" x14ac:dyDescent="0.2">
      <c r="A2994" s="14" t="s">
        <v>71</v>
      </c>
      <c r="B2994" s="14" t="s">
        <v>70</v>
      </c>
      <c r="C2994" s="14" t="s">
        <v>49</v>
      </c>
      <c r="D2994" t="s">
        <v>13</v>
      </c>
      <c r="E2994" s="14" t="s">
        <v>156</v>
      </c>
      <c r="F2994" s="43">
        <v>50.242717742919922</v>
      </c>
      <c r="V2994"/>
    </row>
    <row r="2995" spans="1:22" x14ac:dyDescent="0.2">
      <c r="A2995" s="14" t="s">
        <v>71</v>
      </c>
      <c r="B2995" s="14" t="s">
        <v>70</v>
      </c>
      <c r="C2995" s="14" t="s">
        <v>141</v>
      </c>
      <c r="D2995" t="s">
        <v>13</v>
      </c>
      <c r="E2995" s="14" t="s">
        <v>156</v>
      </c>
      <c r="F2995" s="43">
        <v>5.2544578909873962E-2</v>
      </c>
      <c r="V2995"/>
    </row>
    <row r="2996" spans="1:22" x14ac:dyDescent="0.2">
      <c r="A2996" s="14" t="s">
        <v>72</v>
      </c>
      <c r="B2996" s="14" t="s">
        <v>70</v>
      </c>
      <c r="C2996" s="14" t="s">
        <v>153</v>
      </c>
      <c r="D2996" t="s">
        <v>13</v>
      </c>
      <c r="E2996" s="14" t="s">
        <v>156</v>
      </c>
      <c r="F2996" s="43">
        <v>390.94799715280533</v>
      </c>
      <c r="V2996"/>
    </row>
    <row r="2997" spans="1:22" x14ac:dyDescent="0.2">
      <c r="A2997" s="14" t="s">
        <v>72</v>
      </c>
      <c r="B2997" s="14" t="s">
        <v>70</v>
      </c>
      <c r="C2997" s="14" t="s">
        <v>49</v>
      </c>
      <c r="D2997" t="s">
        <v>13</v>
      </c>
      <c r="E2997" s="14" t="s">
        <v>156</v>
      </c>
      <c r="F2997" s="43">
        <v>68.687545776367188</v>
      </c>
      <c r="V2997"/>
    </row>
    <row r="2998" spans="1:22" x14ac:dyDescent="0.2">
      <c r="A2998" s="14" t="s">
        <v>72</v>
      </c>
      <c r="B2998" s="14" t="s">
        <v>70</v>
      </c>
      <c r="C2998" s="14" t="s">
        <v>141</v>
      </c>
      <c r="D2998" t="s">
        <v>13</v>
      </c>
      <c r="E2998" s="14" t="s">
        <v>156</v>
      </c>
      <c r="F2998" s="43">
        <v>7.1834459900856018E-2</v>
      </c>
      <c r="V2998"/>
    </row>
    <row r="2999" spans="1:22" x14ac:dyDescent="0.2">
      <c r="A2999" s="14" t="s">
        <v>70</v>
      </c>
      <c r="B2999" s="14" t="s">
        <v>152</v>
      </c>
      <c r="C2999" s="14" t="s">
        <v>153</v>
      </c>
      <c r="D2999" t="s">
        <v>13</v>
      </c>
      <c r="E2999" s="14" t="s">
        <v>156</v>
      </c>
      <c r="F2999" s="43">
        <v>282.79199475049973</v>
      </c>
      <c r="V2999"/>
    </row>
    <row r="3000" spans="1:22" x14ac:dyDescent="0.2">
      <c r="A3000" s="14" t="s">
        <v>70</v>
      </c>
      <c r="B3000" s="14" t="s">
        <v>152</v>
      </c>
      <c r="C3000" s="14" t="s">
        <v>49</v>
      </c>
      <c r="D3000" t="s">
        <v>13</v>
      </c>
      <c r="E3000" s="14" t="s">
        <v>156</v>
      </c>
      <c r="F3000" s="43">
        <v>49.685096740722656</v>
      </c>
      <c r="V3000"/>
    </row>
    <row r="3001" spans="1:22" x14ac:dyDescent="0.2">
      <c r="A3001" s="14" t="s">
        <v>70</v>
      </c>
      <c r="B3001" s="14" t="s">
        <v>152</v>
      </c>
      <c r="C3001" s="14" t="s">
        <v>141</v>
      </c>
      <c r="D3001" t="s">
        <v>13</v>
      </c>
      <c r="E3001" s="14" t="s">
        <v>156</v>
      </c>
      <c r="F3001" s="43">
        <v>5.1961410790681839E-2</v>
      </c>
      <c r="V3001"/>
    </row>
    <row r="3002" spans="1:22" x14ac:dyDescent="0.2">
      <c r="A3002" s="14" t="s">
        <v>71</v>
      </c>
      <c r="B3002" s="14" t="s">
        <v>152</v>
      </c>
      <c r="C3002" s="14" t="s">
        <v>153</v>
      </c>
      <c r="D3002" t="s">
        <v>13</v>
      </c>
      <c r="E3002" s="14" t="s">
        <v>156</v>
      </c>
      <c r="F3002" s="43">
        <v>285.96579098701477</v>
      </c>
      <c r="V3002"/>
    </row>
    <row r="3003" spans="1:22" x14ac:dyDescent="0.2">
      <c r="A3003" s="14" t="s">
        <v>71</v>
      </c>
      <c r="B3003" s="14" t="s">
        <v>152</v>
      </c>
      <c r="C3003" s="14" t="s">
        <v>49</v>
      </c>
      <c r="D3003" t="s">
        <v>13</v>
      </c>
      <c r="E3003" s="14" t="s">
        <v>156</v>
      </c>
      <c r="F3003" s="43">
        <v>50.242717742919922</v>
      </c>
      <c r="V3003"/>
    </row>
    <row r="3004" spans="1:22" x14ac:dyDescent="0.2">
      <c r="A3004" s="14" t="s">
        <v>71</v>
      </c>
      <c r="B3004" s="14" t="s">
        <v>152</v>
      </c>
      <c r="C3004" s="14" t="s">
        <v>141</v>
      </c>
      <c r="D3004" t="s">
        <v>13</v>
      </c>
      <c r="E3004" s="14" t="s">
        <v>156</v>
      </c>
      <c r="F3004" s="43">
        <v>5.2544578909873962E-2</v>
      </c>
      <c r="V3004"/>
    </row>
    <row r="3005" spans="1:22" x14ac:dyDescent="0.2">
      <c r="A3005" s="14" t="s">
        <v>72</v>
      </c>
      <c r="B3005" s="14" t="s">
        <v>152</v>
      </c>
      <c r="C3005" s="14" t="s">
        <v>153</v>
      </c>
      <c r="D3005" t="s">
        <v>13</v>
      </c>
      <c r="E3005" s="14" t="s">
        <v>156</v>
      </c>
      <c r="F3005" s="43">
        <v>390.94799715280533</v>
      </c>
      <c r="V3005"/>
    </row>
    <row r="3006" spans="1:22" x14ac:dyDescent="0.2">
      <c r="A3006" s="14" t="s">
        <v>72</v>
      </c>
      <c r="B3006" s="14" t="s">
        <v>152</v>
      </c>
      <c r="C3006" s="14" t="s">
        <v>49</v>
      </c>
      <c r="D3006" t="s">
        <v>13</v>
      </c>
      <c r="E3006" s="14" t="s">
        <v>156</v>
      </c>
      <c r="F3006" s="43">
        <v>68.687545776367188</v>
      </c>
      <c r="V3006"/>
    </row>
    <row r="3007" spans="1:22" x14ac:dyDescent="0.2">
      <c r="A3007" s="14" t="s">
        <v>72</v>
      </c>
      <c r="B3007" s="14" t="s">
        <v>152</v>
      </c>
      <c r="C3007" s="14" t="s">
        <v>141</v>
      </c>
      <c r="D3007" t="s">
        <v>13</v>
      </c>
      <c r="E3007" s="14" t="s">
        <v>156</v>
      </c>
      <c r="F3007" s="43">
        <v>7.1834459900856018E-2</v>
      </c>
      <c r="V3007"/>
    </row>
    <row r="3008" spans="1:22" x14ac:dyDescent="0.2">
      <c r="A3008" s="14" t="s">
        <v>70</v>
      </c>
      <c r="B3008" s="14" t="s">
        <v>70</v>
      </c>
      <c r="C3008" s="14" t="s">
        <v>153</v>
      </c>
      <c r="D3008" t="s">
        <v>13</v>
      </c>
      <c r="E3008" s="14" t="s">
        <v>80</v>
      </c>
      <c r="F3008" s="43">
        <v>725.6990031003952</v>
      </c>
      <c r="V3008"/>
    </row>
    <row r="3009" spans="1:22" x14ac:dyDescent="0.2">
      <c r="A3009" s="14" t="s">
        <v>70</v>
      </c>
      <c r="B3009" s="14" t="s">
        <v>70</v>
      </c>
      <c r="C3009" s="14" t="s">
        <v>49</v>
      </c>
      <c r="D3009" t="s">
        <v>13</v>
      </c>
      <c r="E3009" s="14" t="s">
        <v>80</v>
      </c>
      <c r="F3009" s="43">
        <v>127.50157928466797</v>
      </c>
      <c r="V3009"/>
    </row>
    <row r="3010" spans="1:22" x14ac:dyDescent="0.2">
      <c r="A3010" s="14" t="s">
        <v>70</v>
      </c>
      <c r="B3010" s="14" t="s">
        <v>70</v>
      </c>
      <c r="C3010" s="14" t="s">
        <v>141</v>
      </c>
      <c r="D3010" t="s">
        <v>13</v>
      </c>
      <c r="E3010" s="14" t="s">
        <v>80</v>
      </c>
      <c r="F3010" s="43">
        <v>0.13334304094314575</v>
      </c>
      <c r="V3010"/>
    </row>
    <row r="3011" spans="1:22" x14ac:dyDescent="0.2">
      <c r="A3011" s="14" t="s">
        <v>71</v>
      </c>
      <c r="B3011" s="14" t="s">
        <v>70</v>
      </c>
      <c r="C3011" s="14" t="s">
        <v>153</v>
      </c>
      <c r="D3011" t="s">
        <v>13</v>
      </c>
      <c r="E3011" s="14" t="s">
        <v>80</v>
      </c>
      <c r="F3011" s="43">
        <v>744.14476108551025</v>
      </c>
      <c r="V3011"/>
    </row>
    <row r="3012" spans="1:22" x14ac:dyDescent="0.2">
      <c r="A3012" s="14" t="s">
        <v>71</v>
      </c>
      <c r="B3012" s="14" t="s">
        <v>70</v>
      </c>
      <c r="C3012" s="14" t="s">
        <v>49</v>
      </c>
      <c r="D3012" t="s">
        <v>13</v>
      </c>
      <c r="E3012" s="14" t="s">
        <v>80</v>
      </c>
      <c r="F3012" s="43">
        <v>130.74240112304688</v>
      </c>
      <c r="V3012"/>
    </row>
    <row r="3013" spans="1:22" x14ac:dyDescent="0.2">
      <c r="A3013" s="14" t="s">
        <v>71</v>
      </c>
      <c r="B3013" s="14" t="s">
        <v>70</v>
      </c>
      <c r="C3013" s="14" t="s">
        <v>141</v>
      </c>
      <c r="D3013" t="s">
        <v>13</v>
      </c>
      <c r="E3013" s="14" t="s">
        <v>80</v>
      </c>
      <c r="F3013" s="43">
        <v>0.13673233985900879</v>
      </c>
      <c r="V3013"/>
    </row>
    <row r="3014" spans="1:22" x14ac:dyDescent="0.2">
      <c r="A3014" s="14" t="s">
        <v>72</v>
      </c>
      <c r="B3014" s="14" t="s">
        <v>70</v>
      </c>
      <c r="C3014" s="14" t="s">
        <v>153</v>
      </c>
      <c r="D3014" t="s">
        <v>13</v>
      </c>
      <c r="E3014" s="14" t="s">
        <v>80</v>
      </c>
      <c r="F3014" s="43">
        <v>984.79198825359344</v>
      </c>
      <c r="V3014"/>
    </row>
    <row r="3015" spans="1:22" x14ac:dyDescent="0.2">
      <c r="A3015" s="14" t="s">
        <v>72</v>
      </c>
      <c r="B3015" s="14" t="s">
        <v>70</v>
      </c>
      <c r="C3015" s="14" t="s">
        <v>49</v>
      </c>
      <c r="D3015" t="s">
        <v>13</v>
      </c>
      <c r="E3015" s="14" t="s">
        <v>80</v>
      </c>
      <c r="F3015" s="43">
        <v>173.02287292480469</v>
      </c>
      <c r="V3015"/>
    </row>
    <row r="3016" spans="1:22" x14ac:dyDescent="0.2">
      <c r="A3016" s="14" t="s">
        <v>72</v>
      </c>
      <c r="B3016" s="14" t="s">
        <v>70</v>
      </c>
      <c r="C3016" s="14" t="s">
        <v>141</v>
      </c>
      <c r="D3016" t="s">
        <v>13</v>
      </c>
      <c r="E3016" s="14" t="s">
        <v>80</v>
      </c>
      <c r="F3016" s="43">
        <v>0.18094989657402039</v>
      </c>
      <c r="V3016"/>
    </row>
    <row r="3017" spans="1:22" x14ac:dyDescent="0.2">
      <c r="A3017" s="14" t="s">
        <v>70</v>
      </c>
      <c r="B3017" s="14" t="s">
        <v>152</v>
      </c>
      <c r="C3017" s="14" t="s">
        <v>153</v>
      </c>
      <c r="D3017" t="s">
        <v>13</v>
      </c>
      <c r="E3017" s="14" t="s">
        <v>80</v>
      </c>
      <c r="F3017" s="43">
        <v>725.6990031003952</v>
      </c>
      <c r="V3017"/>
    </row>
    <row r="3018" spans="1:22" x14ac:dyDescent="0.2">
      <c r="A3018" s="14" t="s">
        <v>70</v>
      </c>
      <c r="B3018" s="14" t="s">
        <v>152</v>
      </c>
      <c r="C3018" s="14" t="s">
        <v>49</v>
      </c>
      <c r="D3018" t="s">
        <v>13</v>
      </c>
      <c r="E3018" s="14" t="s">
        <v>80</v>
      </c>
      <c r="F3018" s="43">
        <v>127.50157928466797</v>
      </c>
      <c r="V3018"/>
    </row>
    <row r="3019" spans="1:22" x14ac:dyDescent="0.2">
      <c r="A3019" s="14" t="s">
        <v>70</v>
      </c>
      <c r="B3019" s="14" t="s">
        <v>152</v>
      </c>
      <c r="C3019" s="14" t="s">
        <v>141</v>
      </c>
      <c r="D3019" t="s">
        <v>13</v>
      </c>
      <c r="E3019" s="14" t="s">
        <v>80</v>
      </c>
      <c r="F3019" s="43">
        <v>0.13334304094314575</v>
      </c>
      <c r="V3019"/>
    </row>
    <row r="3020" spans="1:22" x14ac:dyDescent="0.2">
      <c r="A3020" s="14" t="s">
        <v>71</v>
      </c>
      <c r="B3020" s="14" t="s">
        <v>152</v>
      </c>
      <c r="C3020" s="14" t="s">
        <v>153</v>
      </c>
      <c r="D3020" t="s">
        <v>13</v>
      </c>
      <c r="E3020" s="14" t="s">
        <v>80</v>
      </c>
      <c r="F3020" s="43">
        <v>744.14476108551025</v>
      </c>
      <c r="V3020"/>
    </row>
    <row r="3021" spans="1:22" x14ac:dyDescent="0.2">
      <c r="A3021" s="14" t="s">
        <v>71</v>
      </c>
      <c r="B3021" s="14" t="s">
        <v>152</v>
      </c>
      <c r="C3021" s="14" t="s">
        <v>49</v>
      </c>
      <c r="D3021" t="s">
        <v>13</v>
      </c>
      <c r="E3021" s="14" t="s">
        <v>80</v>
      </c>
      <c r="F3021" s="43">
        <v>130.74240112304688</v>
      </c>
      <c r="V3021"/>
    </row>
    <row r="3022" spans="1:22" x14ac:dyDescent="0.2">
      <c r="A3022" s="14" t="s">
        <v>71</v>
      </c>
      <c r="B3022" s="14" t="s">
        <v>152</v>
      </c>
      <c r="C3022" s="14" t="s">
        <v>141</v>
      </c>
      <c r="D3022" t="s">
        <v>13</v>
      </c>
      <c r="E3022" s="14" t="s">
        <v>80</v>
      </c>
      <c r="F3022" s="43">
        <v>0.13673233985900879</v>
      </c>
      <c r="V3022"/>
    </row>
    <row r="3023" spans="1:22" x14ac:dyDescent="0.2">
      <c r="A3023" s="14" t="s">
        <v>72</v>
      </c>
      <c r="B3023" s="14" t="s">
        <v>152</v>
      </c>
      <c r="C3023" s="14" t="s">
        <v>153</v>
      </c>
      <c r="D3023" t="s">
        <v>13</v>
      </c>
      <c r="E3023" s="14" t="s">
        <v>80</v>
      </c>
      <c r="F3023" s="43">
        <v>984.79198825359344</v>
      </c>
      <c r="V3023"/>
    </row>
    <row r="3024" spans="1:22" x14ac:dyDescent="0.2">
      <c r="A3024" s="14" t="s">
        <v>72</v>
      </c>
      <c r="B3024" s="14" t="s">
        <v>152</v>
      </c>
      <c r="C3024" s="14" t="s">
        <v>49</v>
      </c>
      <c r="D3024" t="s">
        <v>13</v>
      </c>
      <c r="E3024" s="14" t="s">
        <v>80</v>
      </c>
      <c r="F3024" s="43">
        <v>173.02287292480469</v>
      </c>
      <c r="V3024"/>
    </row>
    <row r="3025" spans="1:22" x14ac:dyDescent="0.2">
      <c r="A3025" s="14" t="s">
        <v>72</v>
      </c>
      <c r="B3025" s="14" t="s">
        <v>152</v>
      </c>
      <c r="C3025" s="14" t="s">
        <v>141</v>
      </c>
      <c r="D3025" t="s">
        <v>13</v>
      </c>
      <c r="E3025" s="14" t="s">
        <v>80</v>
      </c>
      <c r="F3025" s="43">
        <v>0.18094989657402039</v>
      </c>
      <c r="V3025"/>
    </row>
    <row r="3026" spans="1:22" x14ac:dyDescent="0.2">
      <c r="A3026" s="14" t="s">
        <v>70</v>
      </c>
      <c r="B3026" s="14" t="s">
        <v>70</v>
      </c>
      <c r="C3026" s="14" t="s">
        <v>153</v>
      </c>
      <c r="D3026" t="s">
        <v>13</v>
      </c>
      <c r="E3026" s="14" t="s">
        <v>157</v>
      </c>
      <c r="F3026" s="43">
        <v>358.973838</v>
      </c>
      <c r="V3026"/>
    </row>
    <row r="3027" spans="1:22" x14ac:dyDescent="0.2">
      <c r="A3027" s="14" t="s">
        <v>70</v>
      </c>
      <c r="B3027" s="14" t="s">
        <v>70</v>
      </c>
      <c r="C3027" s="14" t="s">
        <v>49</v>
      </c>
      <c r="D3027" t="s">
        <v>13</v>
      </c>
      <c r="E3027" s="14" t="s">
        <v>157</v>
      </c>
      <c r="F3027" s="43">
        <v>63.069854736328125</v>
      </c>
      <c r="V3027"/>
    </row>
    <row r="3028" spans="1:22" x14ac:dyDescent="0.2">
      <c r="A3028" s="14" t="s">
        <v>70</v>
      </c>
      <c r="B3028" s="14" t="s">
        <v>70</v>
      </c>
      <c r="C3028" s="14" t="s">
        <v>141</v>
      </c>
      <c r="D3028" t="s">
        <v>13</v>
      </c>
      <c r="E3028" s="14" t="s">
        <v>157</v>
      </c>
      <c r="F3028" s="43">
        <v>6.5959393978118896E-2</v>
      </c>
      <c r="V3028"/>
    </row>
    <row r="3029" spans="1:22" x14ac:dyDescent="0.2">
      <c r="A3029" s="14" t="s">
        <v>71</v>
      </c>
      <c r="B3029" s="14" t="s">
        <v>70</v>
      </c>
      <c r="C3029" s="14" t="s">
        <v>153</v>
      </c>
      <c r="D3029" t="s">
        <v>13</v>
      </c>
      <c r="E3029" s="14" t="s">
        <v>157</v>
      </c>
      <c r="F3029" s="43">
        <v>358.97383800000006</v>
      </c>
      <c r="V3029"/>
    </row>
    <row r="3030" spans="1:22" x14ac:dyDescent="0.2">
      <c r="A3030" s="14" t="s">
        <v>71</v>
      </c>
      <c r="B3030" s="14" t="s">
        <v>70</v>
      </c>
      <c r="C3030" s="14" t="s">
        <v>49</v>
      </c>
      <c r="D3030" t="s">
        <v>13</v>
      </c>
      <c r="E3030" s="14" t="s">
        <v>157</v>
      </c>
      <c r="F3030" s="43">
        <v>63.069854736328125</v>
      </c>
      <c r="V3030"/>
    </row>
    <row r="3031" spans="1:22" x14ac:dyDescent="0.2">
      <c r="A3031" s="14" t="s">
        <v>71</v>
      </c>
      <c r="B3031" s="14" t="s">
        <v>70</v>
      </c>
      <c r="C3031" s="14" t="s">
        <v>141</v>
      </c>
      <c r="D3031" t="s">
        <v>13</v>
      </c>
      <c r="E3031" s="14" t="s">
        <v>157</v>
      </c>
      <c r="F3031" s="43">
        <v>6.5959393978118896E-2</v>
      </c>
      <c r="V3031"/>
    </row>
    <row r="3032" spans="1:22" x14ac:dyDescent="0.2">
      <c r="A3032" s="14" t="s">
        <v>72</v>
      </c>
      <c r="B3032" s="14" t="s">
        <v>70</v>
      </c>
      <c r="C3032" s="14" t="s">
        <v>153</v>
      </c>
      <c r="D3032" t="s">
        <v>13</v>
      </c>
      <c r="E3032" s="14" t="s">
        <v>157</v>
      </c>
      <c r="F3032" s="43">
        <v>358.973838</v>
      </c>
      <c r="V3032"/>
    </row>
    <row r="3033" spans="1:22" x14ac:dyDescent="0.2">
      <c r="A3033" s="14" t="s">
        <v>72</v>
      </c>
      <c r="B3033" s="14" t="s">
        <v>70</v>
      </c>
      <c r="C3033" s="14" t="s">
        <v>49</v>
      </c>
      <c r="D3033" t="s">
        <v>13</v>
      </c>
      <c r="E3033" s="14" t="s">
        <v>157</v>
      </c>
      <c r="F3033" s="43">
        <v>63.069854736328125</v>
      </c>
      <c r="V3033"/>
    </row>
    <row r="3034" spans="1:22" x14ac:dyDescent="0.2">
      <c r="A3034" s="14" t="s">
        <v>72</v>
      </c>
      <c r="B3034" s="14" t="s">
        <v>70</v>
      </c>
      <c r="C3034" s="14" t="s">
        <v>141</v>
      </c>
      <c r="D3034" t="s">
        <v>13</v>
      </c>
      <c r="E3034" s="14" t="s">
        <v>157</v>
      </c>
      <c r="F3034" s="43">
        <v>6.5959393978118896E-2</v>
      </c>
      <c r="V3034"/>
    </row>
    <row r="3035" spans="1:22" x14ac:dyDescent="0.2">
      <c r="A3035" s="14" t="s">
        <v>70</v>
      </c>
      <c r="B3035" s="14" t="s">
        <v>152</v>
      </c>
      <c r="C3035" s="14" t="s">
        <v>153</v>
      </c>
      <c r="D3035" t="s">
        <v>13</v>
      </c>
      <c r="E3035" s="14" t="s">
        <v>157</v>
      </c>
      <c r="F3035" s="43">
        <v>358.973838</v>
      </c>
      <c r="V3035"/>
    </row>
    <row r="3036" spans="1:22" x14ac:dyDescent="0.2">
      <c r="A3036" s="14" t="s">
        <v>70</v>
      </c>
      <c r="B3036" s="14" t="s">
        <v>152</v>
      </c>
      <c r="C3036" s="14" t="s">
        <v>49</v>
      </c>
      <c r="D3036" t="s">
        <v>13</v>
      </c>
      <c r="E3036" s="14" t="s">
        <v>157</v>
      </c>
      <c r="F3036" s="43">
        <v>63.069854736328125</v>
      </c>
      <c r="V3036"/>
    </row>
    <row r="3037" spans="1:22" x14ac:dyDescent="0.2">
      <c r="A3037" s="14" t="s">
        <v>70</v>
      </c>
      <c r="B3037" s="14" t="s">
        <v>152</v>
      </c>
      <c r="C3037" s="14" t="s">
        <v>141</v>
      </c>
      <c r="D3037" t="s">
        <v>13</v>
      </c>
      <c r="E3037" s="14" t="s">
        <v>157</v>
      </c>
      <c r="F3037" s="43">
        <v>6.5959393978118896E-2</v>
      </c>
      <c r="V3037"/>
    </row>
    <row r="3038" spans="1:22" x14ac:dyDescent="0.2">
      <c r="A3038" s="14" t="s">
        <v>71</v>
      </c>
      <c r="B3038" s="14" t="s">
        <v>152</v>
      </c>
      <c r="C3038" s="14" t="s">
        <v>153</v>
      </c>
      <c r="D3038" t="s">
        <v>13</v>
      </c>
      <c r="E3038" s="14" t="s">
        <v>157</v>
      </c>
      <c r="F3038" s="43">
        <v>358.97383800000011</v>
      </c>
      <c r="V3038"/>
    </row>
    <row r="3039" spans="1:22" x14ac:dyDescent="0.2">
      <c r="A3039" s="14" t="s">
        <v>71</v>
      </c>
      <c r="B3039" s="14" t="s">
        <v>152</v>
      </c>
      <c r="C3039" s="14" t="s">
        <v>49</v>
      </c>
      <c r="D3039" t="s">
        <v>13</v>
      </c>
      <c r="E3039" s="14" t="s">
        <v>157</v>
      </c>
      <c r="F3039" s="43">
        <v>63.069854736328125</v>
      </c>
      <c r="V3039"/>
    </row>
    <row r="3040" spans="1:22" x14ac:dyDescent="0.2">
      <c r="A3040" s="14" t="s">
        <v>71</v>
      </c>
      <c r="B3040" s="14" t="s">
        <v>152</v>
      </c>
      <c r="C3040" s="14" t="s">
        <v>141</v>
      </c>
      <c r="D3040" t="s">
        <v>13</v>
      </c>
      <c r="E3040" s="14" t="s">
        <v>157</v>
      </c>
      <c r="F3040" s="43">
        <v>6.5959393978118896E-2</v>
      </c>
      <c r="V3040"/>
    </row>
    <row r="3041" spans="1:22" x14ac:dyDescent="0.2">
      <c r="A3041" s="14" t="s">
        <v>72</v>
      </c>
      <c r="B3041" s="14" t="s">
        <v>152</v>
      </c>
      <c r="C3041" s="14" t="s">
        <v>153</v>
      </c>
      <c r="D3041" t="s">
        <v>13</v>
      </c>
      <c r="E3041" s="14" t="s">
        <v>157</v>
      </c>
      <c r="F3041" s="43">
        <v>358.97383799999994</v>
      </c>
      <c r="V3041"/>
    </row>
    <row r="3042" spans="1:22" x14ac:dyDescent="0.2">
      <c r="A3042" s="14" t="s">
        <v>72</v>
      </c>
      <c r="B3042" s="14" t="s">
        <v>152</v>
      </c>
      <c r="C3042" s="14" t="s">
        <v>49</v>
      </c>
      <c r="D3042" t="s">
        <v>13</v>
      </c>
      <c r="E3042" s="14" t="s">
        <v>157</v>
      </c>
      <c r="F3042" s="43">
        <v>63.069854736328125</v>
      </c>
      <c r="V3042"/>
    </row>
    <row r="3043" spans="1:22" x14ac:dyDescent="0.2">
      <c r="A3043" s="14" t="s">
        <v>72</v>
      </c>
      <c r="B3043" s="14" t="s">
        <v>152</v>
      </c>
      <c r="C3043" s="14" t="s">
        <v>141</v>
      </c>
      <c r="D3043" t="s">
        <v>13</v>
      </c>
      <c r="E3043" s="14" t="s">
        <v>157</v>
      </c>
      <c r="F3043" s="43">
        <v>6.5959393978118896E-2</v>
      </c>
      <c r="V3043"/>
    </row>
    <row r="3044" spans="1:22" x14ac:dyDescent="0.2">
      <c r="A3044" s="14" t="s">
        <v>70</v>
      </c>
      <c r="B3044" s="14" t="s">
        <v>70</v>
      </c>
      <c r="C3044" s="14" t="s">
        <v>153</v>
      </c>
      <c r="D3044" t="s">
        <v>13</v>
      </c>
      <c r="E3044" s="14" t="s">
        <v>158</v>
      </c>
      <c r="F3044" s="44">
        <v>17.806341</v>
      </c>
      <c r="V3044"/>
    </row>
    <row r="3045" spans="1:22" x14ac:dyDescent="0.2">
      <c r="A3045" s="14" t="s">
        <v>70</v>
      </c>
      <c r="B3045" s="14" t="s">
        <v>70</v>
      </c>
      <c r="C3045" s="14" t="s">
        <v>49</v>
      </c>
      <c r="D3045" t="s">
        <v>13</v>
      </c>
      <c r="E3045" s="14" t="s">
        <v>158</v>
      </c>
      <c r="F3045" s="43">
        <v>3.1284823417663574</v>
      </c>
      <c r="V3045"/>
    </row>
    <row r="3046" spans="1:22" x14ac:dyDescent="0.2">
      <c r="A3046" s="14" t="s">
        <v>70</v>
      </c>
      <c r="B3046" s="14" t="s">
        <v>70</v>
      </c>
      <c r="C3046" s="14" t="s">
        <v>141</v>
      </c>
      <c r="D3046" t="s">
        <v>13</v>
      </c>
      <c r="E3046" s="14" t="s">
        <v>158</v>
      </c>
      <c r="F3046" s="43">
        <v>3.2718132715672255E-3</v>
      </c>
      <c r="V3046"/>
    </row>
    <row r="3047" spans="1:22" x14ac:dyDescent="0.2">
      <c r="A3047" s="14" t="s">
        <v>71</v>
      </c>
      <c r="B3047" s="14" t="s">
        <v>70</v>
      </c>
      <c r="C3047" s="14" t="s">
        <v>153</v>
      </c>
      <c r="D3047" t="s">
        <v>13</v>
      </c>
      <c r="E3047" s="14" t="s">
        <v>158</v>
      </c>
      <c r="F3047" s="44">
        <v>17.806341</v>
      </c>
      <c r="V3047"/>
    </row>
    <row r="3048" spans="1:22" x14ac:dyDescent="0.2">
      <c r="A3048" s="14" t="s">
        <v>71</v>
      </c>
      <c r="B3048" s="14" t="s">
        <v>70</v>
      </c>
      <c r="C3048" s="14" t="s">
        <v>49</v>
      </c>
      <c r="D3048" t="s">
        <v>13</v>
      </c>
      <c r="E3048" s="14" t="s">
        <v>158</v>
      </c>
      <c r="F3048" s="43">
        <v>3.1284823417663574</v>
      </c>
      <c r="V3048"/>
    </row>
    <row r="3049" spans="1:22" x14ac:dyDescent="0.2">
      <c r="A3049" s="14" t="s">
        <v>71</v>
      </c>
      <c r="B3049" s="14" t="s">
        <v>70</v>
      </c>
      <c r="C3049" s="14" t="s">
        <v>141</v>
      </c>
      <c r="D3049" t="s">
        <v>13</v>
      </c>
      <c r="E3049" s="14" t="s">
        <v>158</v>
      </c>
      <c r="F3049" s="43">
        <v>3.2718132715672255E-3</v>
      </c>
      <c r="V3049"/>
    </row>
    <row r="3050" spans="1:22" x14ac:dyDescent="0.2">
      <c r="A3050" s="14" t="s">
        <v>72</v>
      </c>
      <c r="B3050" s="14" t="s">
        <v>70</v>
      </c>
      <c r="C3050" s="14" t="s">
        <v>153</v>
      </c>
      <c r="D3050" t="s">
        <v>13</v>
      </c>
      <c r="E3050" s="14" t="s">
        <v>158</v>
      </c>
      <c r="F3050" s="44">
        <v>17.806341</v>
      </c>
      <c r="V3050"/>
    </row>
    <row r="3051" spans="1:22" x14ac:dyDescent="0.2">
      <c r="A3051" s="14" t="s">
        <v>72</v>
      </c>
      <c r="B3051" s="14" t="s">
        <v>70</v>
      </c>
      <c r="C3051" s="14" t="s">
        <v>49</v>
      </c>
      <c r="D3051" t="s">
        <v>13</v>
      </c>
      <c r="E3051" s="14" t="s">
        <v>158</v>
      </c>
      <c r="F3051" s="43">
        <v>3.1284823417663574</v>
      </c>
      <c r="V3051"/>
    </row>
    <row r="3052" spans="1:22" x14ac:dyDescent="0.2">
      <c r="A3052" s="14" t="s">
        <v>72</v>
      </c>
      <c r="B3052" s="14" t="s">
        <v>70</v>
      </c>
      <c r="C3052" s="14" t="s">
        <v>141</v>
      </c>
      <c r="D3052" t="s">
        <v>13</v>
      </c>
      <c r="E3052" s="14" t="s">
        <v>158</v>
      </c>
      <c r="F3052" s="43">
        <v>3.2718132715672255E-3</v>
      </c>
      <c r="V3052"/>
    </row>
    <row r="3053" spans="1:22" x14ac:dyDescent="0.2">
      <c r="A3053" s="14" t="s">
        <v>70</v>
      </c>
      <c r="B3053" s="14" t="s">
        <v>152</v>
      </c>
      <c r="C3053" s="14" t="s">
        <v>153</v>
      </c>
      <c r="D3053" t="s">
        <v>13</v>
      </c>
      <c r="E3053" s="14" t="s">
        <v>158</v>
      </c>
      <c r="F3053" s="44">
        <v>71.225363999999999</v>
      </c>
      <c r="V3053"/>
    </row>
    <row r="3054" spans="1:22" x14ac:dyDescent="0.2">
      <c r="A3054" s="14" t="s">
        <v>70</v>
      </c>
      <c r="B3054" s="14" t="s">
        <v>152</v>
      </c>
      <c r="C3054" s="14" t="s">
        <v>49</v>
      </c>
      <c r="D3054" t="s">
        <v>13</v>
      </c>
      <c r="E3054" s="14" t="s">
        <v>158</v>
      </c>
      <c r="F3054" s="43">
        <v>12.51392936706543</v>
      </c>
      <c r="V3054"/>
    </row>
    <row r="3055" spans="1:22" x14ac:dyDescent="0.2">
      <c r="A3055" s="14" t="s">
        <v>70</v>
      </c>
      <c r="B3055" s="14" t="s">
        <v>152</v>
      </c>
      <c r="C3055" s="14" t="s">
        <v>141</v>
      </c>
      <c r="D3055" t="s">
        <v>13</v>
      </c>
      <c r="E3055" s="14" t="s">
        <v>158</v>
      </c>
      <c r="F3055" s="43">
        <v>1.3087253086268902E-2</v>
      </c>
      <c r="V3055"/>
    </row>
    <row r="3056" spans="1:22" x14ac:dyDescent="0.2">
      <c r="A3056" s="14" t="s">
        <v>71</v>
      </c>
      <c r="B3056" s="14" t="s">
        <v>152</v>
      </c>
      <c r="C3056" s="14" t="s">
        <v>153</v>
      </c>
      <c r="D3056" t="s">
        <v>13</v>
      </c>
      <c r="E3056" s="14" t="s">
        <v>158</v>
      </c>
      <c r="F3056" s="44">
        <v>71.225363999999999</v>
      </c>
      <c r="V3056"/>
    </row>
    <row r="3057" spans="1:22" x14ac:dyDescent="0.2">
      <c r="A3057" s="14" t="s">
        <v>71</v>
      </c>
      <c r="B3057" s="14" t="s">
        <v>152</v>
      </c>
      <c r="C3057" s="14" t="s">
        <v>49</v>
      </c>
      <c r="D3057" t="s">
        <v>13</v>
      </c>
      <c r="E3057" s="14" t="s">
        <v>158</v>
      </c>
      <c r="F3057" s="43">
        <v>12.51392936706543</v>
      </c>
      <c r="V3057"/>
    </row>
    <row r="3058" spans="1:22" x14ac:dyDescent="0.2">
      <c r="A3058" s="14" t="s">
        <v>71</v>
      </c>
      <c r="B3058" s="14" t="s">
        <v>152</v>
      </c>
      <c r="C3058" s="14" t="s">
        <v>141</v>
      </c>
      <c r="D3058" t="s">
        <v>13</v>
      </c>
      <c r="E3058" s="14" t="s">
        <v>158</v>
      </c>
      <c r="F3058" s="43">
        <v>1.3087253086268902E-2</v>
      </c>
      <c r="V3058"/>
    </row>
    <row r="3059" spans="1:22" x14ac:dyDescent="0.2">
      <c r="A3059" s="14" t="s">
        <v>72</v>
      </c>
      <c r="B3059" s="14" t="s">
        <v>152</v>
      </c>
      <c r="C3059" s="14" t="s">
        <v>153</v>
      </c>
      <c r="D3059" t="s">
        <v>13</v>
      </c>
      <c r="E3059" s="14" t="s">
        <v>158</v>
      </c>
      <c r="F3059" s="44">
        <v>71.225364000000013</v>
      </c>
      <c r="V3059"/>
    </row>
    <row r="3060" spans="1:22" x14ac:dyDescent="0.2">
      <c r="A3060" s="14" t="s">
        <v>72</v>
      </c>
      <c r="B3060" s="14" t="s">
        <v>152</v>
      </c>
      <c r="C3060" s="14" t="s">
        <v>49</v>
      </c>
      <c r="D3060" t="s">
        <v>13</v>
      </c>
      <c r="E3060" s="14" t="s">
        <v>158</v>
      </c>
      <c r="F3060" s="43">
        <v>12.51392936706543</v>
      </c>
      <c r="V3060"/>
    </row>
    <row r="3061" spans="1:22" x14ac:dyDescent="0.2">
      <c r="A3061" s="14" t="s">
        <v>72</v>
      </c>
      <c r="B3061" s="14" t="s">
        <v>152</v>
      </c>
      <c r="C3061" s="14" t="s">
        <v>141</v>
      </c>
      <c r="D3061" t="s">
        <v>13</v>
      </c>
      <c r="E3061" s="14" t="s">
        <v>158</v>
      </c>
      <c r="F3061" s="43">
        <v>1.3087253086268902E-2</v>
      </c>
      <c r="V3061"/>
    </row>
    <row r="3062" spans="1:22" x14ac:dyDescent="0.2">
      <c r="A3062" s="14" t="s">
        <v>70</v>
      </c>
      <c r="B3062" s="14" t="s">
        <v>70</v>
      </c>
      <c r="C3062" s="14" t="s">
        <v>153</v>
      </c>
      <c r="D3062" t="s">
        <v>13</v>
      </c>
      <c r="E3062" s="14" t="s">
        <v>161</v>
      </c>
      <c r="F3062" s="43">
        <v>5.2091719999999997</v>
      </c>
      <c r="V3062"/>
    </row>
    <row r="3063" spans="1:22" x14ac:dyDescent="0.2">
      <c r="A3063" s="14" t="s">
        <v>70</v>
      </c>
      <c r="B3063" s="14" t="s">
        <v>70</v>
      </c>
      <c r="C3063" s="14" t="s">
        <v>49</v>
      </c>
      <c r="D3063" t="s">
        <v>13</v>
      </c>
      <c r="E3063" s="14" t="s">
        <v>161</v>
      </c>
      <c r="F3063" s="43">
        <v>0.91522467136383057</v>
      </c>
      <c r="V3063"/>
    </row>
    <row r="3064" spans="1:22" x14ac:dyDescent="0.2">
      <c r="A3064" s="14" t="s">
        <v>70</v>
      </c>
      <c r="B3064" s="14" t="s">
        <v>70</v>
      </c>
      <c r="C3064" s="14" t="s">
        <v>141</v>
      </c>
      <c r="D3064" t="s">
        <v>13</v>
      </c>
      <c r="E3064" s="14" t="s">
        <v>161</v>
      </c>
      <c r="F3064" s="43">
        <v>9.5715560019016266E-4</v>
      </c>
      <c r="V3064"/>
    </row>
    <row r="3065" spans="1:22" x14ac:dyDescent="0.2">
      <c r="A3065" s="14" t="s">
        <v>71</v>
      </c>
      <c r="B3065" s="14" t="s">
        <v>70</v>
      </c>
      <c r="C3065" s="14" t="s">
        <v>153</v>
      </c>
      <c r="D3065" t="s">
        <v>13</v>
      </c>
      <c r="E3065" s="14" t="s">
        <v>161</v>
      </c>
      <c r="F3065" s="43">
        <v>5.2091720000000006</v>
      </c>
      <c r="V3065"/>
    </row>
    <row r="3066" spans="1:22" x14ac:dyDescent="0.2">
      <c r="A3066" s="14" t="s">
        <v>71</v>
      </c>
      <c r="B3066" s="14" t="s">
        <v>70</v>
      </c>
      <c r="C3066" s="14" t="s">
        <v>49</v>
      </c>
      <c r="D3066" t="s">
        <v>13</v>
      </c>
      <c r="E3066" s="14" t="s">
        <v>161</v>
      </c>
      <c r="F3066" s="43">
        <v>0.91522467136383057</v>
      </c>
      <c r="V3066"/>
    </row>
    <row r="3067" spans="1:22" x14ac:dyDescent="0.2">
      <c r="A3067" s="14" t="s">
        <v>71</v>
      </c>
      <c r="B3067" s="14" t="s">
        <v>70</v>
      </c>
      <c r="C3067" s="14" t="s">
        <v>141</v>
      </c>
      <c r="D3067" t="s">
        <v>13</v>
      </c>
      <c r="E3067" s="14" t="s">
        <v>161</v>
      </c>
      <c r="F3067" s="43">
        <v>9.5715560019016266E-4</v>
      </c>
      <c r="V3067"/>
    </row>
    <row r="3068" spans="1:22" x14ac:dyDescent="0.2">
      <c r="A3068" s="14" t="s">
        <v>72</v>
      </c>
      <c r="B3068" s="14" t="s">
        <v>70</v>
      </c>
      <c r="C3068" s="14" t="s">
        <v>153</v>
      </c>
      <c r="D3068" t="s">
        <v>13</v>
      </c>
      <c r="E3068" s="14" t="s">
        <v>161</v>
      </c>
      <c r="F3068" s="43">
        <v>5.2091719999999997</v>
      </c>
      <c r="V3068"/>
    </row>
    <row r="3069" spans="1:22" x14ac:dyDescent="0.2">
      <c r="A3069" s="14" t="s">
        <v>72</v>
      </c>
      <c r="B3069" s="14" t="s">
        <v>70</v>
      </c>
      <c r="C3069" s="14" t="s">
        <v>49</v>
      </c>
      <c r="D3069" t="s">
        <v>13</v>
      </c>
      <c r="E3069" s="14" t="s">
        <v>161</v>
      </c>
      <c r="F3069" s="43">
        <v>0.91522467136383057</v>
      </c>
      <c r="V3069"/>
    </row>
    <row r="3070" spans="1:22" x14ac:dyDescent="0.2">
      <c r="A3070" s="14" t="s">
        <v>72</v>
      </c>
      <c r="B3070" s="14" t="s">
        <v>70</v>
      </c>
      <c r="C3070" s="14" t="s">
        <v>141</v>
      </c>
      <c r="D3070" t="s">
        <v>13</v>
      </c>
      <c r="E3070" s="14" t="s">
        <v>161</v>
      </c>
      <c r="F3070" s="43">
        <v>9.5715560019016266E-4</v>
      </c>
      <c r="V3070"/>
    </row>
    <row r="3071" spans="1:22" x14ac:dyDescent="0.2">
      <c r="A3071" s="14" t="s">
        <v>70</v>
      </c>
      <c r="B3071" s="14" t="s">
        <v>152</v>
      </c>
      <c r="C3071" s="14" t="s">
        <v>153</v>
      </c>
      <c r="D3071" t="s">
        <v>13</v>
      </c>
      <c r="E3071" s="14" t="s">
        <v>161</v>
      </c>
      <c r="F3071" s="43">
        <v>5.2091719999999997</v>
      </c>
      <c r="V3071"/>
    </row>
    <row r="3072" spans="1:22" x14ac:dyDescent="0.2">
      <c r="A3072" s="14" t="s">
        <v>70</v>
      </c>
      <c r="B3072" s="14" t="s">
        <v>152</v>
      </c>
      <c r="C3072" s="14" t="s">
        <v>49</v>
      </c>
      <c r="D3072" t="s">
        <v>13</v>
      </c>
      <c r="E3072" s="14" t="s">
        <v>161</v>
      </c>
      <c r="F3072" s="43">
        <v>0.91522467136383057</v>
      </c>
      <c r="V3072"/>
    </row>
    <row r="3073" spans="1:22" x14ac:dyDescent="0.2">
      <c r="A3073" s="14" t="s">
        <v>70</v>
      </c>
      <c r="B3073" s="14" t="s">
        <v>152</v>
      </c>
      <c r="C3073" s="14" t="s">
        <v>141</v>
      </c>
      <c r="D3073" t="s">
        <v>13</v>
      </c>
      <c r="E3073" s="14" t="s">
        <v>161</v>
      </c>
      <c r="F3073" s="43">
        <v>9.5715560019016266E-4</v>
      </c>
      <c r="V3073"/>
    </row>
    <row r="3074" spans="1:22" x14ac:dyDescent="0.2">
      <c r="A3074" s="14" t="s">
        <v>71</v>
      </c>
      <c r="B3074" s="14" t="s">
        <v>152</v>
      </c>
      <c r="C3074" s="14" t="s">
        <v>153</v>
      </c>
      <c r="D3074" t="s">
        <v>13</v>
      </c>
      <c r="E3074" s="14" t="s">
        <v>161</v>
      </c>
      <c r="F3074" s="43">
        <v>5.2091720000000006</v>
      </c>
      <c r="V3074"/>
    </row>
    <row r="3075" spans="1:22" x14ac:dyDescent="0.2">
      <c r="A3075" s="14" t="s">
        <v>71</v>
      </c>
      <c r="B3075" s="14" t="s">
        <v>152</v>
      </c>
      <c r="C3075" s="14" t="s">
        <v>49</v>
      </c>
      <c r="D3075" t="s">
        <v>13</v>
      </c>
      <c r="E3075" s="14" t="s">
        <v>161</v>
      </c>
      <c r="F3075" s="43">
        <v>0.91522467136383057</v>
      </c>
      <c r="V3075"/>
    </row>
    <row r="3076" spans="1:22" x14ac:dyDescent="0.2">
      <c r="A3076" s="14" t="s">
        <v>71</v>
      </c>
      <c r="B3076" s="14" t="s">
        <v>152</v>
      </c>
      <c r="C3076" s="14" t="s">
        <v>141</v>
      </c>
      <c r="D3076" t="s">
        <v>13</v>
      </c>
      <c r="E3076" s="14" t="s">
        <v>161</v>
      </c>
      <c r="F3076" s="43">
        <v>9.5715560019016266E-4</v>
      </c>
      <c r="V3076"/>
    </row>
    <row r="3077" spans="1:22" x14ac:dyDescent="0.2">
      <c r="A3077" s="14" t="s">
        <v>72</v>
      </c>
      <c r="B3077" s="14" t="s">
        <v>152</v>
      </c>
      <c r="C3077" s="14" t="s">
        <v>153</v>
      </c>
      <c r="D3077" t="s">
        <v>13</v>
      </c>
      <c r="E3077" s="14" t="s">
        <v>161</v>
      </c>
      <c r="F3077" s="43">
        <v>5.2091719999999997</v>
      </c>
      <c r="V3077"/>
    </row>
    <row r="3078" spans="1:22" x14ac:dyDescent="0.2">
      <c r="A3078" s="14" t="s">
        <v>72</v>
      </c>
      <c r="B3078" s="14" t="s">
        <v>152</v>
      </c>
      <c r="C3078" s="14" t="s">
        <v>49</v>
      </c>
      <c r="D3078" t="s">
        <v>13</v>
      </c>
      <c r="E3078" s="14" t="s">
        <v>161</v>
      </c>
      <c r="F3078" s="43">
        <v>0.91522467136383057</v>
      </c>
      <c r="V3078"/>
    </row>
    <row r="3079" spans="1:22" x14ac:dyDescent="0.2">
      <c r="A3079" s="14" t="s">
        <v>72</v>
      </c>
      <c r="B3079" s="14" t="s">
        <v>152</v>
      </c>
      <c r="C3079" s="14" t="s">
        <v>141</v>
      </c>
      <c r="D3079" t="s">
        <v>13</v>
      </c>
      <c r="E3079" s="14" t="s">
        <v>161</v>
      </c>
      <c r="F3079" s="43">
        <v>9.5715560019016266E-4</v>
      </c>
      <c r="V3079"/>
    </row>
    <row r="3080" spans="1:22" x14ac:dyDescent="0.2">
      <c r="A3080" s="14" t="s">
        <v>70</v>
      </c>
      <c r="B3080" s="14" t="s">
        <v>70</v>
      </c>
      <c r="C3080" s="14" t="s">
        <v>153</v>
      </c>
      <c r="D3080" t="s">
        <v>13</v>
      </c>
      <c r="E3080" s="14" t="s">
        <v>160</v>
      </c>
      <c r="F3080" s="44">
        <v>2.2109990013802201</v>
      </c>
      <c r="V3080"/>
    </row>
    <row r="3081" spans="1:22" x14ac:dyDescent="0.2">
      <c r="A3081" s="14" t="s">
        <v>70</v>
      </c>
      <c r="B3081" s="14" t="s">
        <v>70</v>
      </c>
      <c r="C3081" s="14" t="s">
        <v>49</v>
      </c>
      <c r="D3081" t="s">
        <v>13</v>
      </c>
      <c r="E3081" s="14" t="s">
        <v>160</v>
      </c>
      <c r="F3081" s="43">
        <v>0.38846114277839661</v>
      </c>
      <c r="V3081"/>
    </row>
    <row r="3082" spans="1:22" x14ac:dyDescent="0.2">
      <c r="A3082" s="14" t="s">
        <v>70</v>
      </c>
      <c r="B3082" s="14" t="s">
        <v>70</v>
      </c>
      <c r="C3082" s="14" t="s">
        <v>141</v>
      </c>
      <c r="D3082" t="s">
        <v>13</v>
      </c>
      <c r="E3082" s="14" t="s">
        <v>160</v>
      </c>
      <c r="F3082" s="43">
        <v>4.0625841938890517E-4</v>
      </c>
      <c r="V3082"/>
    </row>
    <row r="3083" spans="1:22" x14ac:dyDescent="0.2">
      <c r="A3083" s="14" t="s">
        <v>71</v>
      </c>
      <c r="B3083" s="14" t="s">
        <v>70</v>
      </c>
      <c r="C3083" s="14" t="s">
        <v>153</v>
      </c>
      <c r="D3083" t="s">
        <v>13</v>
      </c>
      <c r="E3083" s="14" t="s">
        <v>160</v>
      </c>
      <c r="F3083" s="44">
        <v>2.2109990013802197</v>
      </c>
      <c r="V3083"/>
    </row>
    <row r="3084" spans="1:22" x14ac:dyDescent="0.2">
      <c r="A3084" s="14" t="s">
        <v>71</v>
      </c>
      <c r="B3084" s="14" t="s">
        <v>70</v>
      </c>
      <c r="C3084" s="14" t="s">
        <v>49</v>
      </c>
      <c r="D3084" t="s">
        <v>13</v>
      </c>
      <c r="E3084" s="14" t="s">
        <v>160</v>
      </c>
      <c r="F3084" s="43">
        <v>0.38846114277839661</v>
      </c>
      <c r="V3084"/>
    </row>
    <row r="3085" spans="1:22" x14ac:dyDescent="0.2">
      <c r="A3085" s="14" t="s">
        <v>71</v>
      </c>
      <c r="B3085" s="14" t="s">
        <v>70</v>
      </c>
      <c r="C3085" s="14" t="s">
        <v>141</v>
      </c>
      <c r="D3085" t="s">
        <v>13</v>
      </c>
      <c r="E3085" s="14" t="s">
        <v>160</v>
      </c>
      <c r="F3085" s="43">
        <v>4.0625841938890517E-4</v>
      </c>
      <c r="V3085"/>
    </row>
    <row r="3086" spans="1:22" x14ac:dyDescent="0.2">
      <c r="A3086" s="14" t="s">
        <v>72</v>
      </c>
      <c r="B3086" s="14" t="s">
        <v>70</v>
      </c>
      <c r="C3086" s="14" t="s">
        <v>153</v>
      </c>
      <c r="D3086" t="s">
        <v>13</v>
      </c>
      <c r="E3086" s="14" t="s">
        <v>160</v>
      </c>
      <c r="F3086" s="44">
        <v>2.2109990013802201</v>
      </c>
      <c r="V3086"/>
    </row>
    <row r="3087" spans="1:22" x14ac:dyDescent="0.2">
      <c r="A3087" s="14" t="s">
        <v>72</v>
      </c>
      <c r="B3087" s="14" t="s">
        <v>70</v>
      </c>
      <c r="C3087" s="14" t="s">
        <v>49</v>
      </c>
      <c r="D3087" t="s">
        <v>13</v>
      </c>
      <c r="E3087" s="14" t="s">
        <v>160</v>
      </c>
      <c r="F3087" s="43">
        <v>0.38846114277839661</v>
      </c>
      <c r="V3087"/>
    </row>
    <row r="3088" spans="1:22" x14ac:dyDescent="0.2">
      <c r="A3088" s="14" t="s">
        <v>72</v>
      </c>
      <c r="B3088" s="14" t="s">
        <v>70</v>
      </c>
      <c r="C3088" s="14" t="s">
        <v>141</v>
      </c>
      <c r="D3088" t="s">
        <v>13</v>
      </c>
      <c r="E3088" s="14" t="s">
        <v>160</v>
      </c>
      <c r="F3088" s="43">
        <v>4.0625841938890517E-4</v>
      </c>
      <c r="V3088"/>
    </row>
    <row r="3089" spans="1:22" x14ac:dyDescent="0.2">
      <c r="A3089" s="14" t="s">
        <v>70</v>
      </c>
      <c r="B3089" s="14" t="s">
        <v>152</v>
      </c>
      <c r="C3089" s="14" t="s">
        <v>153</v>
      </c>
      <c r="D3089" t="s">
        <v>13</v>
      </c>
      <c r="E3089" s="14" t="s">
        <v>160</v>
      </c>
      <c r="F3089" s="44">
        <v>2.2109990013802205</v>
      </c>
      <c r="V3089"/>
    </row>
    <row r="3090" spans="1:22" x14ac:dyDescent="0.2">
      <c r="A3090" s="14" t="s">
        <v>70</v>
      </c>
      <c r="B3090" s="14" t="s">
        <v>152</v>
      </c>
      <c r="C3090" s="14" t="s">
        <v>49</v>
      </c>
      <c r="D3090" t="s">
        <v>13</v>
      </c>
      <c r="E3090" s="14" t="s">
        <v>160</v>
      </c>
      <c r="F3090" s="43">
        <v>0.38846114277839661</v>
      </c>
      <c r="V3090"/>
    </row>
    <row r="3091" spans="1:22" x14ac:dyDescent="0.2">
      <c r="A3091" s="14" t="s">
        <v>70</v>
      </c>
      <c r="B3091" s="14" t="s">
        <v>152</v>
      </c>
      <c r="C3091" s="14" t="s">
        <v>141</v>
      </c>
      <c r="D3091" t="s">
        <v>13</v>
      </c>
      <c r="E3091" s="14" t="s">
        <v>160</v>
      </c>
      <c r="F3091" s="43">
        <v>4.0625841938890517E-4</v>
      </c>
      <c r="V3091"/>
    </row>
    <row r="3092" spans="1:22" x14ac:dyDescent="0.2">
      <c r="A3092" s="14" t="s">
        <v>71</v>
      </c>
      <c r="B3092" s="14" t="s">
        <v>152</v>
      </c>
      <c r="C3092" s="14" t="s">
        <v>153</v>
      </c>
      <c r="D3092" t="s">
        <v>13</v>
      </c>
      <c r="E3092" s="14" t="s">
        <v>160</v>
      </c>
      <c r="F3092" s="44">
        <v>2.2109990013802205</v>
      </c>
      <c r="V3092"/>
    </row>
    <row r="3093" spans="1:22" x14ac:dyDescent="0.2">
      <c r="A3093" s="14" t="s">
        <v>71</v>
      </c>
      <c r="B3093" s="14" t="s">
        <v>152</v>
      </c>
      <c r="C3093" s="14" t="s">
        <v>49</v>
      </c>
      <c r="D3093" t="s">
        <v>13</v>
      </c>
      <c r="E3093" s="14" t="s">
        <v>160</v>
      </c>
      <c r="F3093" s="43">
        <v>0.38846114277839661</v>
      </c>
      <c r="V3093"/>
    </row>
    <row r="3094" spans="1:22" x14ac:dyDescent="0.2">
      <c r="A3094" s="14" t="s">
        <v>71</v>
      </c>
      <c r="B3094" s="14" t="s">
        <v>152</v>
      </c>
      <c r="C3094" s="14" t="s">
        <v>141</v>
      </c>
      <c r="D3094" t="s">
        <v>13</v>
      </c>
      <c r="E3094" s="14" t="s">
        <v>160</v>
      </c>
      <c r="F3094" s="43">
        <v>4.0625841938890517E-4</v>
      </c>
      <c r="V3094"/>
    </row>
    <row r="3095" spans="1:22" x14ac:dyDescent="0.2">
      <c r="A3095" s="14" t="s">
        <v>72</v>
      </c>
      <c r="B3095" s="14" t="s">
        <v>152</v>
      </c>
      <c r="C3095" s="14" t="s">
        <v>153</v>
      </c>
      <c r="D3095" t="s">
        <v>13</v>
      </c>
      <c r="E3095" s="14" t="s">
        <v>160</v>
      </c>
      <c r="F3095" s="44">
        <v>2.2109990013802201</v>
      </c>
      <c r="V3095"/>
    </row>
    <row r="3096" spans="1:22" x14ac:dyDescent="0.2">
      <c r="A3096" s="14" t="s">
        <v>72</v>
      </c>
      <c r="B3096" s="14" t="s">
        <v>152</v>
      </c>
      <c r="C3096" s="14" t="s">
        <v>49</v>
      </c>
      <c r="D3096" t="s">
        <v>13</v>
      </c>
      <c r="E3096" s="14" t="s">
        <v>160</v>
      </c>
      <c r="F3096" s="43">
        <v>0.38846114277839661</v>
      </c>
      <c r="V3096"/>
    </row>
    <row r="3097" spans="1:22" x14ac:dyDescent="0.2">
      <c r="A3097" s="14" t="s">
        <v>72</v>
      </c>
      <c r="B3097" s="14" t="s">
        <v>152</v>
      </c>
      <c r="C3097" s="14" t="s">
        <v>141</v>
      </c>
      <c r="D3097" t="s">
        <v>13</v>
      </c>
      <c r="E3097" s="14" t="s">
        <v>160</v>
      </c>
      <c r="F3097" s="43">
        <v>4.0625841938890517E-4</v>
      </c>
      <c r="V3097"/>
    </row>
    <row r="3098" spans="1:22" x14ac:dyDescent="0.2">
      <c r="A3098" s="14" t="s">
        <v>70</v>
      </c>
      <c r="B3098" s="14" t="s">
        <v>70</v>
      </c>
      <c r="C3098" s="14" t="s">
        <v>153</v>
      </c>
      <c r="D3098" t="s">
        <v>13</v>
      </c>
      <c r="E3098" s="14" t="s">
        <v>159</v>
      </c>
      <c r="F3098" s="43">
        <v>0</v>
      </c>
      <c r="V3098"/>
    </row>
    <row r="3099" spans="1:22" x14ac:dyDescent="0.2">
      <c r="A3099" s="14" t="s">
        <v>70</v>
      </c>
      <c r="B3099" s="14" t="s">
        <v>70</v>
      </c>
      <c r="C3099" s="14" t="s">
        <v>49</v>
      </c>
      <c r="D3099" t="s">
        <v>13</v>
      </c>
      <c r="E3099" s="14" t="s">
        <v>159</v>
      </c>
      <c r="F3099" s="43">
        <v>0</v>
      </c>
      <c r="V3099"/>
    </row>
    <row r="3100" spans="1:22" x14ac:dyDescent="0.2">
      <c r="A3100" s="14" t="s">
        <v>70</v>
      </c>
      <c r="B3100" s="14" t="s">
        <v>70</v>
      </c>
      <c r="C3100" s="14" t="s">
        <v>141</v>
      </c>
      <c r="D3100" t="s">
        <v>13</v>
      </c>
      <c r="E3100" s="14" t="s">
        <v>159</v>
      </c>
      <c r="F3100" s="43">
        <v>0</v>
      </c>
      <c r="V3100"/>
    </row>
    <row r="3101" spans="1:22" x14ac:dyDescent="0.2">
      <c r="A3101" s="14" t="s">
        <v>71</v>
      </c>
      <c r="B3101" s="14" t="s">
        <v>70</v>
      </c>
      <c r="C3101" s="14" t="s">
        <v>153</v>
      </c>
      <c r="D3101" t="s">
        <v>13</v>
      </c>
      <c r="E3101" s="14" t="s">
        <v>159</v>
      </c>
      <c r="F3101" s="43">
        <v>0</v>
      </c>
      <c r="V3101"/>
    </row>
    <row r="3102" spans="1:22" x14ac:dyDescent="0.2">
      <c r="A3102" s="14" t="s">
        <v>71</v>
      </c>
      <c r="B3102" s="14" t="s">
        <v>70</v>
      </c>
      <c r="C3102" s="14" t="s">
        <v>49</v>
      </c>
      <c r="D3102" t="s">
        <v>13</v>
      </c>
      <c r="E3102" s="14" t="s">
        <v>159</v>
      </c>
      <c r="F3102" s="43">
        <v>0</v>
      </c>
      <c r="V3102"/>
    </row>
    <row r="3103" spans="1:22" x14ac:dyDescent="0.2">
      <c r="A3103" s="14" t="s">
        <v>71</v>
      </c>
      <c r="B3103" s="14" t="s">
        <v>70</v>
      </c>
      <c r="C3103" s="14" t="s">
        <v>141</v>
      </c>
      <c r="D3103" t="s">
        <v>13</v>
      </c>
      <c r="E3103" s="14" t="s">
        <v>159</v>
      </c>
      <c r="F3103" s="43">
        <v>0</v>
      </c>
      <c r="V3103"/>
    </row>
    <row r="3104" spans="1:22" x14ac:dyDescent="0.2">
      <c r="A3104" s="14" t="s">
        <v>72</v>
      </c>
      <c r="B3104" s="14" t="s">
        <v>70</v>
      </c>
      <c r="C3104" s="14" t="s">
        <v>153</v>
      </c>
      <c r="D3104" t="s">
        <v>13</v>
      </c>
      <c r="E3104" s="14" t="s">
        <v>159</v>
      </c>
      <c r="F3104" s="43">
        <v>0</v>
      </c>
      <c r="V3104"/>
    </row>
    <row r="3105" spans="1:22" x14ac:dyDescent="0.2">
      <c r="A3105" s="14" t="s">
        <v>72</v>
      </c>
      <c r="B3105" s="14" t="s">
        <v>70</v>
      </c>
      <c r="C3105" s="14" t="s">
        <v>49</v>
      </c>
      <c r="D3105" t="s">
        <v>13</v>
      </c>
      <c r="E3105" s="14" t="s">
        <v>159</v>
      </c>
      <c r="F3105" s="43">
        <v>0</v>
      </c>
      <c r="V3105"/>
    </row>
    <row r="3106" spans="1:22" x14ac:dyDescent="0.2">
      <c r="A3106" s="14" t="s">
        <v>72</v>
      </c>
      <c r="B3106" s="14" t="s">
        <v>70</v>
      </c>
      <c r="C3106" s="14" t="s">
        <v>141</v>
      </c>
      <c r="D3106" t="s">
        <v>13</v>
      </c>
      <c r="E3106" s="14" t="s">
        <v>159</v>
      </c>
      <c r="F3106" s="43">
        <v>0</v>
      </c>
      <c r="V3106"/>
    </row>
    <row r="3107" spans="1:22" x14ac:dyDescent="0.2">
      <c r="A3107" s="14" t="s">
        <v>70</v>
      </c>
      <c r="B3107" s="14" t="s">
        <v>152</v>
      </c>
      <c r="C3107" s="14" t="s">
        <v>153</v>
      </c>
      <c r="D3107" t="s">
        <v>13</v>
      </c>
      <c r="E3107" s="14" t="s">
        <v>159</v>
      </c>
      <c r="F3107" s="43">
        <v>0</v>
      </c>
      <c r="V3107"/>
    </row>
    <row r="3108" spans="1:22" x14ac:dyDescent="0.2">
      <c r="A3108" s="14" t="s">
        <v>70</v>
      </c>
      <c r="B3108" s="14" t="s">
        <v>152</v>
      </c>
      <c r="C3108" s="14" t="s">
        <v>49</v>
      </c>
      <c r="D3108" t="s">
        <v>13</v>
      </c>
      <c r="E3108" s="14" t="s">
        <v>159</v>
      </c>
      <c r="F3108" s="43">
        <v>0</v>
      </c>
      <c r="V3108"/>
    </row>
    <row r="3109" spans="1:22" x14ac:dyDescent="0.2">
      <c r="A3109" s="14" t="s">
        <v>70</v>
      </c>
      <c r="B3109" s="14" t="s">
        <v>152</v>
      </c>
      <c r="C3109" s="14" t="s">
        <v>141</v>
      </c>
      <c r="D3109" t="s">
        <v>13</v>
      </c>
      <c r="E3109" s="14" t="s">
        <v>159</v>
      </c>
      <c r="F3109" s="43">
        <v>0</v>
      </c>
      <c r="V3109"/>
    </row>
    <row r="3110" spans="1:22" x14ac:dyDescent="0.2">
      <c r="A3110" s="14" t="s">
        <v>71</v>
      </c>
      <c r="B3110" s="14" t="s">
        <v>152</v>
      </c>
      <c r="C3110" s="14" t="s">
        <v>153</v>
      </c>
      <c r="D3110" t="s">
        <v>13</v>
      </c>
      <c r="E3110" s="14" t="s">
        <v>159</v>
      </c>
      <c r="F3110" s="43">
        <v>0</v>
      </c>
      <c r="V3110"/>
    </row>
    <row r="3111" spans="1:22" x14ac:dyDescent="0.2">
      <c r="A3111" s="14" t="s">
        <v>71</v>
      </c>
      <c r="B3111" s="14" t="s">
        <v>152</v>
      </c>
      <c r="C3111" s="14" t="s">
        <v>49</v>
      </c>
      <c r="D3111" t="s">
        <v>13</v>
      </c>
      <c r="E3111" s="14" t="s">
        <v>159</v>
      </c>
      <c r="F3111" s="43">
        <v>0</v>
      </c>
      <c r="V3111"/>
    </row>
    <row r="3112" spans="1:22" x14ac:dyDescent="0.2">
      <c r="A3112" s="14" t="s">
        <v>71</v>
      </c>
      <c r="B3112" s="14" t="s">
        <v>152</v>
      </c>
      <c r="C3112" s="14" t="s">
        <v>141</v>
      </c>
      <c r="D3112" t="s">
        <v>13</v>
      </c>
      <c r="E3112" s="14" t="s">
        <v>159</v>
      </c>
      <c r="F3112" s="43">
        <v>0</v>
      </c>
      <c r="V3112"/>
    </row>
    <row r="3113" spans="1:22" x14ac:dyDescent="0.2">
      <c r="A3113" s="14" t="s">
        <v>72</v>
      </c>
      <c r="B3113" s="14" t="s">
        <v>152</v>
      </c>
      <c r="C3113" s="14" t="s">
        <v>153</v>
      </c>
      <c r="D3113" t="s">
        <v>13</v>
      </c>
      <c r="E3113" s="14" t="s">
        <v>159</v>
      </c>
      <c r="F3113" s="43">
        <v>0</v>
      </c>
      <c r="V3113"/>
    </row>
    <row r="3114" spans="1:22" x14ac:dyDescent="0.2">
      <c r="A3114" s="14" t="s">
        <v>72</v>
      </c>
      <c r="B3114" s="14" t="s">
        <v>152</v>
      </c>
      <c r="C3114" s="14" t="s">
        <v>49</v>
      </c>
      <c r="D3114" t="s">
        <v>13</v>
      </c>
      <c r="E3114" s="14" t="s">
        <v>159</v>
      </c>
      <c r="F3114" s="43">
        <v>0</v>
      </c>
      <c r="V3114"/>
    </row>
    <row r="3115" spans="1:22" x14ac:dyDescent="0.2">
      <c r="A3115" s="14" t="s">
        <v>72</v>
      </c>
      <c r="B3115" s="14" t="s">
        <v>152</v>
      </c>
      <c r="C3115" s="14" t="s">
        <v>141</v>
      </c>
      <c r="D3115" t="s">
        <v>13</v>
      </c>
      <c r="E3115" s="14" t="s">
        <v>159</v>
      </c>
      <c r="F3115" s="43">
        <v>0</v>
      </c>
      <c r="V3115"/>
    </row>
    <row r="3116" spans="1:22" x14ac:dyDescent="0.2">
      <c r="A3116" s="14" t="s">
        <v>70</v>
      </c>
      <c r="B3116" s="14" t="s">
        <v>70</v>
      </c>
      <c r="C3116" s="14" t="s">
        <v>153</v>
      </c>
      <c r="D3116" t="s">
        <v>13</v>
      </c>
      <c r="E3116" s="14" t="s">
        <v>162</v>
      </c>
      <c r="F3116" s="43">
        <v>0.37730894453125075</v>
      </c>
      <c r="V3116"/>
    </row>
    <row r="3117" spans="1:22" x14ac:dyDescent="0.2">
      <c r="A3117" s="14" t="s">
        <v>70</v>
      </c>
      <c r="B3117" s="14" t="s">
        <v>70</v>
      </c>
      <c r="C3117" s="14" t="s">
        <v>49</v>
      </c>
      <c r="D3117" t="s">
        <v>13</v>
      </c>
      <c r="E3117" s="14" t="s">
        <v>162</v>
      </c>
      <c r="F3117" s="43">
        <v>6.6291235387325287E-2</v>
      </c>
      <c r="V3117"/>
    </row>
    <row r="3118" spans="1:22" x14ac:dyDescent="0.2">
      <c r="A3118" s="14" t="s">
        <v>70</v>
      </c>
      <c r="B3118" s="14" t="s">
        <v>70</v>
      </c>
      <c r="C3118" s="14" t="s">
        <v>141</v>
      </c>
      <c r="D3118" t="s">
        <v>13</v>
      </c>
      <c r="E3118" s="14" t="s">
        <v>162</v>
      </c>
      <c r="F3118" s="43">
        <v>6.9328358222264796E-5</v>
      </c>
      <c r="V3118"/>
    </row>
    <row r="3119" spans="1:22" x14ac:dyDescent="0.2">
      <c r="A3119" s="14" t="s">
        <v>71</v>
      </c>
      <c r="B3119" s="14" t="s">
        <v>70</v>
      </c>
      <c r="C3119" s="14" t="s">
        <v>153</v>
      </c>
      <c r="D3119" t="s">
        <v>13</v>
      </c>
      <c r="E3119" s="14" t="s">
        <v>162</v>
      </c>
      <c r="F3119" s="43">
        <v>0.37730894453125075</v>
      </c>
      <c r="V3119"/>
    </row>
    <row r="3120" spans="1:22" x14ac:dyDescent="0.2">
      <c r="A3120" s="14" t="s">
        <v>71</v>
      </c>
      <c r="B3120" s="14" t="s">
        <v>70</v>
      </c>
      <c r="C3120" s="14" t="s">
        <v>49</v>
      </c>
      <c r="D3120" t="s">
        <v>13</v>
      </c>
      <c r="E3120" s="14" t="s">
        <v>162</v>
      </c>
      <c r="F3120" s="43">
        <v>6.6291235387325287E-2</v>
      </c>
      <c r="V3120"/>
    </row>
    <row r="3121" spans="1:22" x14ac:dyDescent="0.2">
      <c r="A3121" s="14" t="s">
        <v>71</v>
      </c>
      <c r="B3121" s="14" t="s">
        <v>70</v>
      </c>
      <c r="C3121" s="14" t="s">
        <v>141</v>
      </c>
      <c r="D3121" t="s">
        <v>13</v>
      </c>
      <c r="E3121" s="14" t="s">
        <v>162</v>
      </c>
      <c r="F3121" s="43">
        <v>6.9328358222264796E-5</v>
      </c>
      <c r="V3121"/>
    </row>
    <row r="3122" spans="1:22" x14ac:dyDescent="0.2">
      <c r="A3122" s="14" t="s">
        <v>72</v>
      </c>
      <c r="B3122" s="14" t="s">
        <v>70</v>
      </c>
      <c r="C3122" s="14" t="s">
        <v>153</v>
      </c>
      <c r="D3122" t="s">
        <v>13</v>
      </c>
      <c r="E3122" s="14" t="s">
        <v>162</v>
      </c>
      <c r="F3122" s="43">
        <v>0.37730894453125075</v>
      </c>
      <c r="V3122"/>
    </row>
    <row r="3123" spans="1:22" x14ac:dyDescent="0.2">
      <c r="A3123" s="14" t="s">
        <v>72</v>
      </c>
      <c r="B3123" s="14" t="s">
        <v>70</v>
      </c>
      <c r="C3123" s="14" t="s">
        <v>49</v>
      </c>
      <c r="D3123" t="s">
        <v>13</v>
      </c>
      <c r="E3123" s="14" t="s">
        <v>162</v>
      </c>
      <c r="F3123" s="43">
        <v>6.6291235387325287E-2</v>
      </c>
      <c r="V3123"/>
    </row>
    <row r="3124" spans="1:22" x14ac:dyDescent="0.2">
      <c r="A3124" s="14" t="s">
        <v>72</v>
      </c>
      <c r="B3124" s="14" t="s">
        <v>70</v>
      </c>
      <c r="C3124" s="14" t="s">
        <v>141</v>
      </c>
      <c r="D3124" t="s">
        <v>13</v>
      </c>
      <c r="E3124" s="14" t="s">
        <v>162</v>
      </c>
      <c r="F3124" s="43">
        <v>6.9328358222264796E-5</v>
      </c>
      <c r="V3124"/>
    </row>
    <row r="3125" spans="1:22" x14ac:dyDescent="0.2">
      <c r="A3125" s="14" t="s">
        <v>70</v>
      </c>
      <c r="B3125" s="14" t="s">
        <v>152</v>
      </c>
      <c r="C3125" s="14" t="s">
        <v>153</v>
      </c>
      <c r="D3125" t="s">
        <v>13</v>
      </c>
      <c r="E3125" s="14" t="s">
        <v>162</v>
      </c>
      <c r="F3125" s="43">
        <v>0.37730894453125075</v>
      </c>
      <c r="V3125"/>
    </row>
    <row r="3126" spans="1:22" x14ac:dyDescent="0.2">
      <c r="A3126" s="14" t="s">
        <v>70</v>
      </c>
      <c r="B3126" s="14" t="s">
        <v>152</v>
      </c>
      <c r="C3126" s="14" t="s">
        <v>49</v>
      </c>
      <c r="D3126" t="s">
        <v>13</v>
      </c>
      <c r="E3126" s="14" t="s">
        <v>162</v>
      </c>
      <c r="F3126" s="43">
        <v>6.6291235387325287E-2</v>
      </c>
      <c r="V3126"/>
    </row>
    <row r="3127" spans="1:22" x14ac:dyDescent="0.2">
      <c r="A3127" s="14" t="s">
        <v>70</v>
      </c>
      <c r="B3127" s="14" t="s">
        <v>152</v>
      </c>
      <c r="C3127" s="14" t="s">
        <v>141</v>
      </c>
      <c r="D3127" t="s">
        <v>13</v>
      </c>
      <c r="E3127" s="14" t="s">
        <v>162</v>
      </c>
      <c r="F3127" s="43">
        <v>6.9328358222264796E-5</v>
      </c>
      <c r="V3127"/>
    </row>
    <row r="3128" spans="1:22" x14ac:dyDescent="0.2">
      <c r="A3128" s="14" t="s">
        <v>71</v>
      </c>
      <c r="B3128" s="14" t="s">
        <v>152</v>
      </c>
      <c r="C3128" s="14" t="s">
        <v>153</v>
      </c>
      <c r="D3128" t="s">
        <v>13</v>
      </c>
      <c r="E3128" s="14" t="s">
        <v>162</v>
      </c>
      <c r="F3128" s="43">
        <v>0.37730894453125075</v>
      </c>
      <c r="V3128"/>
    </row>
    <row r="3129" spans="1:22" x14ac:dyDescent="0.2">
      <c r="A3129" s="14" t="s">
        <v>71</v>
      </c>
      <c r="B3129" s="14" t="s">
        <v>152</v>
      </c>
      <c r="C3129" s="14" t="s">
        <v>49</v>
      </c>
      <c r="D3129" t="s">
        <v>13</v>
      </c>
      <c r="E3129" s="14" t="s">
        <v>162</v>
      </c>
      <c r="F3129" s="43">
        <v>6.6291235387325287E-2</v>
      </c>
      <c r="V3129"/>
    </row>
    <row r="3130" spans="1:22" x14ac:dyDescent="0.2">
      <c r="A3130" s="14" t="s">
        <v>71</v>
      </c>
      <c r="B3130" s="14" t="s">
        <v>152</v>
      </c>
      <c r="C3130" s="14" t="s">
        <v>141</v>
      </c>
      <c r="D3130" t="s">
        <v>13</v>
      </c>
      <c r="E3130" s="14" t="s">
        <v>162</v>
      </c>
      <c r="F3130" s="43">
        <v>6.9328358222264796E-5</v>
      </c>
      <c r="V3130"/>
    </row>
    <row r="3131" spans="1:22" x14ac:dyDescent="0.2">
      <c r="A3131" s="14" t="s">
        <v>72</v>
      </c>
      <c r="B3131" s="14" t="s">
        <v>152</v>
      </c>
      <c r="C3131" s="14" t="s">
        <v>153</v>
      </c>
      <c r="D3131" t="s">
        <v>13</v>
      </c>
      <c r="E3131" s="14" t="s">
        <v>162</v>
      </c>
      <c r="F3131" s="43">
        <v>0.37730894453125075</v>
      </c>
      <c r="V3131"/>
    </row>
    <row r="3132" spans="1:22" x14ac:dyDescent="0.2">
      <c r="A3132" s="14" t="s">
        <v>72</v>
      </c>
      <c r="B3132" s="14" t="s">
        <v>152</v>
      </c>
      <c r="C3132" s="14" t="s">
        <v>49</v>
      </c>
      <c r="D3132" t="s">
        <v>13</v>
      </c>
      <c r="E3132" s="14" t="s">
        <v>162</v>
      </c>
      <c r="F3132" s="43">
        <v>6.6291235387325287E-2</v>
      </c>
      <c r="V3132"/>
    </row>
    <row r="3133" spans="1:22" x14ac:dyDescent="0.2">
      <c r="A3133" s="14" t="s">
        <v>72</v>
      </c>
      <c r="B3133" s="14" t="s">
        <v>152</v>
      </c>
      <c r="C3133" s="14" t="s">
        <v>141</v>
      </c>
      <c r="D3133" t="s">
        <v>13</v>
      </c>
      <c r="E3133" s="14" t="s">
        <v>162</v>
      </c>
      <c r="F3133" s="43">
        <v>6.9328358222264796E-5</v>
      </c>
      <c r="V3133"/>
    </row>
    <row r="3134" spans="1:22" x14ac:dyDescent="0.2">
      <c r="A3134" s="14" t="s">
        <v>70</v>
      </c>
      <c r="B3134" s="14" t="s">
        <v>70</v>
      </c>
      <c r="C3134" s="14" t="s">
        <v>153</v>
      </c>
      <c r="D3134" t="s">
        <v>13</v>
      </c>
      <c r="E3134" s="14" t="s">
        <v>163</v>
      </c>
      <c r="F3134" s="43">
        <v>384.57766626775265</v>
      </c>
      <c r="V3134"/>
    </row>
    <row r="3135" spans="1:22" x14ac:dyDescent="0.2">
      <c r="A3135" s="14" t="s">
        <v>70</v>
      </c>
      <c r="B3135" s="14" t="s">
        <v>70</v>
      </c>
      <c r="C3135" s="14" t="s">
        <v>49</v>
      </c>
      <c r="D3135" t="s">
        <v>13</v>
      </c>
      <c r="E3135" s="14" t="s">
        <v>163</v>
      </c>
      <c r="F3135" s="43">
        <v>67.568313598632812</v>
      </c>
      <c r="V3135"/>
    </row>
    <row r="3136" spans="1:22" x14ac:dyDescent="0.2">
      <c r="A3136" s="14" t="s">
        <v>70</v>
      </c>
      <c r="B3136" s="14" t="s">
        <v>70</v>
      </c>
      <c r="C3136" s="14" t="s">
        <v>141</v>
      </c>
      <c r="D3136" t="s">
        <v>13</v>
      </c>
      <c r="E3136" s="14" t="s">
        <v>163</v>
      </c>
      <c r="F3136" s="43">
        <v>7.0663951337337494E-2</v>
      </c>
      <c r="V3136"/>
    </row>
    <row r="3137" spans="1:22" x14ac:dyDescent="0.2">
      <c r="A3137" s="14" t="s">
        <v>71</v>
      </c>
      <c r="B3137" s="14" t="s">
        <v>70</v>
      </c>
      <c r="C3137" s="14" t="s">
        <v>153</v>
      </c>
      <c r="D3137" t="s">
        <v>13</v>
      </c>
      <c r="E3137" s="14" t="s">
        <v>163</v>
      </c>
      <c r="F3137" s="43">
        <v>384.57766626775265</v>
      </c>
      <c r="V3137"/>
    </row>
    <row r="3138" spans="1:22" x14ac:dyDescent="0.2">
      <c r="A3138" s="14" t="s">
        <v>71</v>
      </c>
      <c r="B3138" s="14" t="s">
        <v>70</v>
      </c>
      <c r="C3138" s="14" t="s">
        <v>49</v>
      </c>
      <c r="D3138" t="s">
        <v>13</v>
      </c>
      <c r="E3138" s="14" t="s">
        <v>163</v>
      </c>
      <c r="F3138" s="43">
        <v>67.568313598632812</v>
      </c>
      <c r="V3138"/>
    </row>
    <row r="3139" spans="1:22" x14ac:dyDescent="0.2">
      <c r="A3139" s="14" t="s">
        <v>71</v>
      </c>
      <c r="B3139" s="14" t="s">
        <v>70</v>
      </c>
      <c r="C3139" s="14" t="s">
        <v>141</v>
      </c>
      <c r="D3139" t="s">
        <v>13</v>
      </c>
      <c r="E3139" s="14" t="s">
        <v>163</v>
      </c>
      <c r="F3139" s="43">
        <v>7.0663951337337494E-2</v>
      </c>
      <c r="V3139"/>
    </row>
    <row r="3140" spans="1:22" x14ac:dyDescent="0.2">
      <c r="A3140" s="14" t="s">
        <v>72</v>
      </c>
      <c r="B3140" s="14" t="s">
        <v>70</v>
      </c>
      <c r="C3140" s="14" t="s">
        <v>153</v>
      </c>
      <c r="D3140" t="s">
        <v>13</v>
      </c>
      <c r="E3140" s="14" t="s">
        <v>163</v>
      </c>
      <c r="F3140" s="43">
        <v>384.57766626775265</v>
      </c>
      <c r="V3140"/>
    </row>
    <row r="3141" spans="1:22" x14ac:dyDescent="0.2">
      <c r="A3141" s="14" t="s">
        <v>72</v>
      </c>
      <c r="B3141" s="14" t="s">
        <v>70</v>
      </c>
      <c r="C3141" s="14" t="s">
        <v>49</v>
      </c>
      <c r="D3141" t="s">
        <v>13</v>
      </c>
      <c r="E3141" s="14" t="s">
        <v>163</v>
      </c>
      <c r="F3141" s="43">
        <v>67.568313598632812</v>
      </c>
      <c r="V3141"/>
    </row>
    <row r="3142" spans="1:22" x14ac:dyDescent="0.2">
      <c r="A3142" s="14" t="s">
        <v>72</v>
      </c>
      <c r="B3142" s="14" t="s">
        <v>70</v>
      </c>
      <c r="C3142" s="14" t="s">
        <v>141</v>
      </c>
      <c r="D3142" t="s">
        <v>13</v>
      </c>
      <c r="E3142" s="14" t="s">
        <v>163</v>
      </c>
      <c r="F3142" s="43">
        <v>7.0663951337337494E-2</v>
      </c>
      <c r="V3142"/>
    </row>
    <row r="3143" spans="1:22" x14ac:dyDescent="0.2">
      <c r="A3143" s="14" t="s">
        <v>70</v>
      </c>
      <c r="B3143" s="14" t="s">
        <v>152</v>
      </c>
      <c r="C3143" s="14" t="s">
        <v>153</v>
      </c>
      <c r="D3143" t="s">
        <v>13</v>
      </c>
      <c r="E3143" s="14" t="s">
        <v>163</v>
      </c>
      <c r="F3143" s="43">
        <v>437.99669079482555</v>
      </c>
      <c r="V3143"/>
    </row>
    <row r="3144" spans="1:22" x14ac:dyDescent="0.2">
      <c r="A3144" s="14" t="s">
        <v>70</v>
      </c>
      <c r="B3144" s="14" t="s">
        <v>152</v>
      </c>
      <c r="C3144" s="14" t="s">
        <v>49</v>
      </c>
      <c r="D3144" t="s">
        <v>13</v>
      </c>
      <c r="E3144" s="14" t="s">
        <v>163</v>
      </c>
      <c r="F3144" s="43">
        <v>76.953765869140625</v>
      </c>
      <c r="V3144"/>
    </row>
    <row r="3145" spans="1:22" x14ac:dyDescent="0.2">
      <c r="A3145" s="14" t="s">
        <v>70</v>
      </c>
      <c r="B3145" s="14" t="s">
        <v>152</v>
      </c>
      <c r="C3145" s="14" t="s">
        <v>141</v>
      </c>
      <c r="D3145" t="s">
        <v>13</v>
      </c>
      <c r="E3145" s="14" t="s">
        <v>163</v>
      </c>
      <c r="F3145" s="43">
        <v>8.0479390919208527E-2</v>
      </c>
      <c r="V3145"/>
    </row>
    <row r="3146" spans="1:22" x14ac:dyDescent="0.2">
      <c r="A3146" s="14" t="s">
        <v>71</v>
      </c>
      <c r="B3146" s="14" t="s">
        <v>152</v>
      </c>
      <c r="C3146" s="14" t="s">
        <v>153</v>
      </c>
      <c r="D3146" t="s">
        <v>13</v>
      </c>
      <c r="E3146" s="14" t="s">
        <v>163</v>
      </c>
      <c r="F3146" s="43">
        <v>437.99669079482555</v>
      </c>
      <c r="V3146"/>
    </row>
    <row r="3147" spans="1:22" x14ac:dyDescent="0.2">
      <c r="A3147" s="14" t="s">
        <v>71</v>
      </c>
      <c r="B3147" s="14" t="s">
        <v>152</v>
      </c>
      <c r="C3147" s="14" t="s">
        <v>49</v>
      </c>
      <c r="D3147" t="s">
        <v>13</v>
      </c>
      <c r="E3147" s="14" t="s">
        <v>163</v>
      </c>
      <c r="F3147" s="43">
        <v>76.953765869140625</v>
      </c>
      <c r="V3147"/>
    </row>
    <row r="3148" spans="1:22" x14ac:dyDescent="0.2">
      <c r="A3148" s="14" t="s">
        <v>71</v>
      </c>
      <c r="B3148" s="14" t="s">
        <v>152</v>
      </c>
      <c r="C3148" s="14" t="s">
        <v>141</v>
      </c>
      <c r="D3148" t="s">
        <v>13</v>
      </c>
      <c r="E3148" s="14" t="s">
        <v>163</v>
      </c>
      <c r="F3148" s="43">
        <v>8.0479390919208527E-2</v>
      </c>
      <c r="V3148"/>
    </row>
    <row r="3149" spans="1:22" x14ac:dyDescent="0.2">
      <c r="A3149" s="14" t="s">
        <v>72</v>
      </c>
      <c r="B3149" s="14" t="s">
        <v>152</v>
      </c>
      <c r="C3149" s="14" t="s">
        <v>153</v>
      </c>
      <c r="D3149" t="s">
        <v>13</v>
      </c>
      <c r="E3149" s="14" t="s">
        <v>163</v>
      </c>
      <c r="F3149" s="43">
        <v>437.99669079482555</v>
      </c>
      <c r="V3149"/>
    </row>
    <row r="3150" spans="1:22" x14ac:dyDescent="0.2">
      <c r="A3150" s="14" t="s">
        <v>72</v>
      </c>
      <c r="B3150" s="14" t="s">
        <v>152</v>
      </c>
      <c r="C3150" s="14" t="s">
        <v>49</v>
      </c>
      <c r="D3150" t="s">
        <v>13</v>
      </c>
      <c r="E3150" s="14" t="s">
        <v>163</v>
      </c>
      <c r="F3150" s="43">
        <v>76.953765869140625</v>
      </c>
      <c r="V3150"/>
    </row>
    <row r="3151" spans="1:22" x14ac:dyDescent="0.2">
      <c r="A3151" s="14" t="s">
        <v>72</v>
      </c>
      <c r="B3151" s="14" t="s">
        <v>152</v>
      </c>
      <c r="C3151" s="14" t="s">
        <v>141</v>
      </c>
      <c r="D3151" t="s">
        <v>13</v>
      </c>
      <c r="E3151" s="14" t="s">
        <v>163</v>
      </c>
      <c r="F3151" s="43">
        <v>8.0479390919208527E-2</v>
      </c>
      <c r="V3151"/>
    </row>
    <row r="3152" spans="1:22" x14ac:dyDescent="0.2">
      <c r="A3152" s="14" t="s">
        <v>70</v>
      </c>
      <c r="B3152" s="14" t="s">
        <v>70</v>
      </c>
      <c r="C3152" s="14" t="s">
        <v>153</v>
      </c>
      <c r="D3152" t="s">
        <v>13</v>
      </c>
      <c r="E3152" s="14" t="s">
        <v>164</v>
      </c>
      <c r="F3152" s="43">
        <v>119.87642507255077</v>
      </c>
      <c r="V3152"/>
    </row>
    <row r="3153" spans="1:22" x14ac:dyDescent="0.2">
      <c r="A3153" s="14" t="s">
        <v>70</v>
      </c>
      <c r="B3153" s="14" t="s">
        <v>70</v>
      </c>
      <c r="C3153" s="14" t="s">
        <v>49</v>
      </c>
      <c r="D3153" t="s">
        <v>13</v>
      </c>
      <c r="E3153" s="14" t="s">
        <v>164</v>
      </c>
      <c r="F3153" s="43">
        <v>21.061670303344727</v>
      </c>
      <c r="V3153"/>
    </row>
    <row r="3154" spans="1:22" x14ac:dyDescent="0.2">
      <c r="A3154" s="14" t="s">
        <v>70</v>
      </c>
      <c r="B3154" s="14" t="s">
        <v>70</v>
      </c>
      <c r="C3154" s="14" t="s">
        <v>141</v>
      </c>
      <c r="D3154" t="s">
        <v>13</v>
      </c>
      <c r="E3154" s="14" t="s">
        <v>164</v>
      </c>
      <c r="F3154" s="43">
        <v>2.2026607766747475E-2</v>
      </c>
      <c r="V3154"/>
    </row>
    <row r="3155" spans="1:22" x14ac:dyDescent="0.2">
      <c r="A3155" s="14" t="s">
        <v>71</v>
      </c>
      <c r="B3155" s="14" t="s">
        <v>70</v>
      </c>
      <c r="C3155" s="14" t="s">
        <v>153</v>
      </c>
      <c r="D3155" t="s">
        <v>13</v>
      </c>
      <c r="E3155" s="14" t="s">
        <v>164</v>
      </c>
      <c r="F3155" s="43">
        <v>113.69782812893391</v>
      </c>
      <c r="V3155"/>
    </row>
    <row r="3156" spans="1:22" x14ac:dyDescent="0.2">
      <c r="A3156" s="14" t="s">
        <v>71</v>
      </c>
      <c r="B3156" s="14" t="s">
        <v>70</v>
      </c>
      <c r="C3156" s="14" t="s">
        <v>49</v>
      </c>
      <c r="D3156" t="s">
        <v>13</v>
      </c>
      <c r="E3156" s="14" t="s">
        <v>164</v>
      </c>
      <c r="F3156" s="43">
        <v>19.97612190246582</v>
      </c>
      <c r="V3156"/>
    </row>
    <row r="3157" spans="1:22" x14ac:dyDescent="0.2">
      <c r="A3157" s="14" t="s">
        <v>71</v>
      </c>
      <c r="B3157" s="14" t="s">
        <v>70</v>
      </c>
      <c r="C3157" s="14" t="s">
        <v>141</v>
      </c>
      <c r="D3157" t="s">
        <v>13</v>
      </c>
      <c r="E3157" s="14" t="s">
        <v>164</v>
      </c>
      <c r="F3157" s="43">
        <v>2.0891325548291206E-2</v>
      </c>
      <c r="V3157"/>
    </row>
    <row r="3158" spans="1:22" x14ac:dyDescent="0.2">
      <c r="A3158" s="14" t="s">
        <v>72</v>
      </c>
      <c r="B3158" s="14" t="s">
        <v>70</v>
      </c>
      <c r="C3158" s="14" t="s">
        <v>153</v>
      </c>
      <c r="D3158" t="s">
        <v>13</v>
      </c>
      <c r="E3158" s="14" t="s">
        <v>164</v>
      </c>
      <c r="F3158" s="43">
        <v>183.32816322147846</v>
      </c>
      <c r="V3158"/>
    </row>
    <row r="3159" spans="1:22" x14ac:dyDescent="0.2">
      <c r="A3159" s="14" t="s">
        <v>72</v>
      </c>
      <c r="B3159" s="14" t="s">
        <v>70</v>
      </c>
      <c r="C3159" s="14" t="s">
        <v>49</v>
      </c>
      <c r="D3159" t="s">
        <v>13</v>
      </c>
      <c r="E3159" s="14" t="s">
        <v>164</v>
      </c>
      <c r="F3159" s="43">
        <v>32.209812164306641</v>
      </c>
      <c r="V3159"/>
    </row>
    <row r="3160" spans="1:22" x14ac:dyDescent="0.2">
      <c r="A3160" s="14" t="s">
        <v>72</v>
      </c>
      <c r="B3160" s="14" t="s">
        <v>70</v>
      </c>
      <c r="C3160" s="14" t="s">
        <v>141</v>
      </c>
      <c r="D3160" t="s">
        <v>13</v>
      </c>
      <c r="E3160" s="14" t="s">
        <v>164</v>
      </c>
      <c r="F3160" s="43">
        <v>3.3685501664876938E-2</v>
      </c>
      <c r="V3160"/>
    </row>
    <row r="3161" spans="1:22" x14ac:dyDescent="0.2">
      <c r="A3161" s="14" t="s">
        <v>70</v>
      </c>
      <c r="B3161" s="14" t="s">
        <v>152</v>
      </c>
      <c r="C3161" s="14" t="s">
        <v>153</v>
      </c>
      <c r="D3161" t="s">
        <v>13</v>
      </c>
      <c r="E3161" s="14" t="s">
        <v>164</v>
      </c>
      <c r="F3161" s="43">
        <v>119.87642507255077</v>
      </c>
      <c r="V3161"/>
    </row>
    <row r="3162" spans="1:22" x14ac:dyDescent="0.2">
      <c r="A3162" s="14" t="s">
        <v>70</v>
      </c>
      <c r="B3162" s="14" t="s">
        <v>152</v>
      </c>
      <c r="C3162" s="14" t="s">
        <v>49</v>
      </c>
      <c r="D3162" t="s">
        <v>13</v>
      </c>
      <c r="E3162" s="14" t="s">
        <v>164</v>
      </c>
      <c r="F3162" s="43">
        <v>21.061670303344727</v>
      </c>
      <c r="V3162"/>
    </row>
    <row r="3163" spans="1:22" x14ac:dyDescent="0.2">
      <c r="A3163" s="14" t="s">
        <v>70</v>
      </c>
      <c r="B3163" s="14" t="s">
        <v>152</v>
      </c>
      <c r="C3163" s="14" t="s">
        <v>141</v>
      </c>
      <c r="D3163" t="s">
        <v>13</v>
      </c>
      <c r="E3163" s="14" t="s">
        <v>164</v>
      </c>
      <c r="F3163" s="43">
        <v>2.2026607766747475E-2</v>
      </c>
      <c r="V3163"/>
    </row>
    <row r="3164" spans="1:22" x14ac:dyDescent="0.2">
      <c r="A3164" s="14" t="s">
        <v>71</v>
      </c>
      <c r="B3164" s="14" t="s">
        <v>152</v>
      </c>
      <c r="C3164" s="14" t="s">
        <v>153</v>
      </c>
      <c r="D3164" t="s">
        <v>13</v>
      </c>
      <c r="E3164" s="14" t="s">
        <v>164</v>
      </c>
      <c r="F3164" s="43">
        <v>113.69782812893391</v>
      </c>
      <c r="V3164"/>
    </row>
    <row r="3165" spans="1:22" x14ac:dyDescent="0.2">
      <c r="A3165" s="14" t="s">
        <v>71</v>
      </c>
      <c r="B3165" s="14" t="s">
        <v>152</v>
      </c>
      <c r="C3165" s="14" t="s">
        <v>49</v>
      </c>
      <c r="D3165" t="s">
        <v>13</v>
      </c>
      <c r="E3165" s="14" t="s">
        <v>164</v>
      </c>
      <c r="F3165" s="43">
        <v>19.97612190246582</v>
      </c>
      <c r="V3165"/>
    </row>
    <row r="3166" spans="1:22" x14ac:dyDescent="0.2">
      <c r="A3166" s="14" t="s">
        <v>71</v>
      </c>
      <c r="B3166" s="14" t="s">
        <v>152</v>
      </c>
      <c r="C3166" s="14" t="s">
        <v>141</v>
      </c>
      <c r="D3166" t="s">
        <v>13</v>
      </c>
      <c r="E3166" s="14" t="s">
        <v>164</v>
      </c>
      <c r="F3166" s="43">
        <v>2.0891325548291206E-2</v>
      </c>
      <c r="V3166"/>
    </row>
    <row r="3167" spans="1:22" x14ac:dyDescent="0.2">
      <c r="A3167" s="14" t="s">
        <v>72</v>
      </c>
      <c r="B3167" s="14" t="s">
        <v>152</v>
      </c>
      <c r="C3167" s="14" t="s">
        <v>153</v>
      </c>
      <c r="D3167" t="s">
        <v>13</v>
      </c>
      <c r="E3167" s="14" t="s">
        <v>164</v>
      </c>
      <c r="F3167" s="43">
        <v>183.32816322147846</v>
      </c>
      <c r="V3167"/>
    </row>
    <row r="3168" spans="1:22" x14ac:dyDescent="0.2">
      <c r="A3168" s="14" t="s">
        <v>72</v>
      </c>
      <c r="B3168" s="14" t="s">
        <v>152</v>
      </c>
      <c r="C3168" s="14" t="s">
        <v>49</v>
      </c>
      <c r="D3168" t="s">
        <v>13</v>
      </c>
      <c r="E3168" s="14" t="s">
        <v>164</v>
      </c>
      <c r="F3168" s="43">
        <v>32.209812164306641</v>
      </c>
      <c r="V3168"/>
    </row>
    <row r="3169" spans="1:22" x14ac:dyDescent="0.2">
      <c r="A3169" s="14" t="s">
        <v>72</v>
      </c>
      <c r="B3169" s="14" t="s">
        <v>152</v>
      </c>
      <c r="C3169" s="14" t="s">
        <v>141</v>
      </c>
      <c r="D3169" t="s">
        <v>13</v>
      </c>
      <c r="E3169" s="14" t="s">
        <v>164</v>
      </c>
      <c r="F3169" s="43">
        <v>3.3685501664876938E-2</v>
      </c>
      <c r="V3169"/>
    </row>
    <row r="3170" spans="1:22" x14ac:dyDescent="0.2">
      <c r="A3170" s="14" t="s">
        <v>70</v>
      </c>
      <c r="B3170" s="14" t="s">
        <v>70</v>
      </c>
      <c r="C3170" s="14" t="s">
        <v>153</v>
      </c>
      <c r="D3170" t="s">
        <v>13</v>
      </c>
      <c r="E3170" s="14" t="s">
        <v>165</v>
      </c>
      <c r="F3170" s="43">
        <v>31.325687646865845</v>
      </c>
      <c r="V3170"/>
    </row>
    <row r="3171" spans="1:22" x14ac:dyDescent="0.2">
      <c r="A3171" s="14" t="s">
        <v>70</v>
      </c>
      <c r="B3171" s="14" t="s">
        <v>70</v>
      </c>
      <c r="C3171" s="14" t="s">
        <v>49</v>
      </c>
      <c r="D3171" t="s">
        <v>13</v>
      </c>
      <c r="E3171" s="14" t="s">
        <v>165</v>
      </c>
      <c r="F3171" s="43">
        <v>5.5037617683410645</v>
      </c>
      <c r="V3171"/>
    </row>
    <row r="3172" spans="1:22" x14ac:dyDescent="0.2">
      <c r="A3172" s="14" t="s">
        <v>70</v>
      </c>
      <c r="B3172" s="14" t="s">
        <v>70</v>
      </c>
      <c r="C3172" s="14" t="s">
        <v>141</v>
      </c>
      <c r="D3172" t="s">
        <v>13</v>
      </c>
      <c r="E3172" s="14" t="s">
        <v>165</v>
      </c>
      <c r="F3172" s="43">
        <v>5.7559162378311157E-3</v>
      </c>
      <c r="V3172"/>
    </row>
    <row r="3173" spans="1:22" x14ac:dyDescent="0.2">
      <c r="A3173" s="14" t="s">
        <v>71</v>
      </c>
      <c r="B3173" s="14" t="s">
        <v>70</v>
      </c>
      <c r="C3173" s="14" t="s">
        <v>153</v>
      </c>
      <c r="D3173" t="s">
        <v>13</v>
      </c>
      <c r="E3173" s="14" t="s">
        <v>165</v>
      </c>
      <c r="F3173" s="43">
        <v>37.039302587509155</v>
      </c>
      <c r="V3173"/>
    </row>
    <row r="3174" spans="1:22" x14ac:dyDescent="0.2">
      <c r="A3174" s="14" t="s">
        <v>71</v>
      </c>
      <c r="B3174" s="14" t="s">
        <v>70</v>
      </c>
      <c r="C3174" s="14" t="s">
        <v>49</v>
      </c>
      <c r="D3174" t="s">
        <v>13</v>
      </c>
      <c r="E3174" s="14" t="s">
        <v>165</v>
      </c>
      <c r="F3174" s="43">
        <v>6.5076146125793457</v>
      </c>
      <c r="V3174"/>
    </row>
    <row r="3175" spans="1:22" x14ac:dyDescent="0.2">
      <c r="A3175" s="14" t="s">
        <v>71</v>
      </c>
      <c r="B3175" s="14" t="s">
        <v>70</v>
      </c>
      <c r="C3175" s="14" t="s">
        <v>141</v>
      </c>
      <c r="D3175" t="s">
        <v>13</v>
      </c>
      <c r="E3175" s="14" t="s">
        <v>165</v>
      </c>
      <c r="F3175" s="43">
        <v>6.805760320276022E-3</v>
      </c>
      <c r="V3175"/>
    </row>
    <row r="3176" spans="1:22" x14ac:dyDescent="0.2">
      <c r="A3176" s="14" t="s">
        <v>72</v>
      </c>
      <c r="B3176" s="14" t="s">
        <v>70</v>
      </c>
      <c r="C3176" s="14" t="s">
        <v>153</v>
      </c>
      <c r="D3176" t="s">
        <v>13</v>
      </c>
      <c r="E3176" s="14" t="s">
        <v>165</v>
      </c>
      <c r="F3176" s="43">
        <v>37.039302587509155</v>
      </c>
      <c r="V3176"/>
    </row>
    <row r="3177" spans="1:22" x14ac:dyDescent="0.2">
      <c r="A3177" s="14" t="s">
        <v>72</v>
      </c>
      <c r="B3177" s="14" t="s">
        <v>70</v>
      </c>
      <c r="C3177" s="14" t="s">
        <v>49</v>
      </c>
      <c r="D3177" t="s">
        <v>13</v>
      </c>
      <c r="E3177" s="14" t="s">
        <v>165</v>
      </c>
      <c r="F3177" s="43">
        <v>6.5076146125793457</v>
      </c>
      <c r="V3177"/>
    </row>
    <row r="3178" spans="1:22" x14ac:dyDescent="0.2">
      <c r="A3178" s="14" t="s">
        <v>72</v>
      </c>
      <c r="B3178" s="14" t="s">
        <v>70</v>
      </c>
      <c r="C3178" s="14" t="s">
        <v>141</v>
      </c>
      <c r="D3178" t="s">
        <v>13</v>
      </c>
      <c r="E3178" s="14" t="s">
        <v>165</v>
      </c>
      <c r="F3178" s="43">
        <v>6.805760320276022E-3</v>
      </c>
      <c r="V3178"/>
    </row>
    <row r="3179" spans="1:22" x14ac:dyDescent="0.2">
      <c r="A3179" s="14" t="s">
        <v>70</v>
      </c>
      <c r="B3179" s="14" t="s">
        <v>152</v>
      </c>
      <c r="C3179" s="14" t="s">
        <v>153</v>
      </c>
      <c r="D3179" t="s">
        <v>13</v>
      </c>
      <c r="E3179" s="14" t="s">
        <v>165</v>
      </c>
      <c r="F3179" s="43">
        <v>41.666061311028898</v>
      </c>
      <c r="V3179"/>
    </row>
    <row r="3180" spans="1:22" x14ac:dyDescent="0.2">
      <c r="A3180" s="14" t="s">
        <v>70</v>
      </c>
      <c r="B3180" s="14" t="s">
        <v>152</v>
      </c>
      <c r="C3180" s="14" t="s">
        <v>49</v>
      </c>
      <c r="D3180" t="s">
        <v>13</v>
      </c>
      <c r="E3180" s="14" t="s">
        <v>165</v>
      </c>
      <c r="F3180" s="43">
        <v>7.3205122947692871</v>
      </c>
      <c r="V3180"/>
    </row>
    <row r="3181" spans="1:22" x14ac:dyDescent="0.2">
      <c r="A3181" s="14" t="s">
        <v>70</v>
      </c>
      <c r="B3181" s="14" t="s">
        <v>152</v>
      </c>
      <c r="C3181" s="14" t="s">
        <v>141</v>
      </c>
      <c r="D3181" t="s">
        <v>13</v>
      </c>
      <c r="E3181" s="14" t="s">
        <v>165</v>
      </c>
      <c r="F3181" s="43">
        <v>7.6559004373848438E-3</v>
      </c>
      <c r="V3181"/>
    </row>
    <row r="3182" spans="1:22" x14ac:dyDescent="0.2">
      <c r="A3182" s="14" t="s">
        <v>71</v>
      </c>
      <c r="B3182" s="14" t="s">
        <v>152</v>
      </c>
      <c r="C3182" s="14" t="s">
        <v>153</v>
      </c>
      <c r="D3182" t="s">
        <v>13</v>
      </c>
      <c r="E3182" s="14" t="s">
        <v>165</v>
      </c>
      <c r="F3182" s="43">
        <v>42.512703673914075</v>
      </c>
      <c r="V3182"/>
    </row>
    <row r="3183" spans="1:22" x14ac:dyDescent="0.2">
      <c r="A3183" s="14" t="s">
        <v>71</v>
      </c>
      <c r="B3183" s="14" t="s">
        <v>152</v>
      </c>
      <c r="C3183" s="14" t="s">
        <v>49</v>
      </c>
      <c r="D3183" t="s">
        <v>13</v>
      </c>
      <c r="E3183" s="14" t="s">
        <v>165</v>
      </c>
      <c r="F3183" s="43">
        <v>7.4692630767822266</v>
      </c>
      <c r="V3183"/>
    </row>
    <row r="3184" spans="1:22" x14ac:dyDescent="0.2">
      <c r="A3184" s="14" t="s">
        <v>71</v>
      </c>
      <c r="B3184" s="14" t="s">
        <v>152</v>
      </c>
      <c r="C3184" s="14" t="s">
        <v>141</v>
      </c>
      <c r="D3184" t="s">
        <v>13</v>
      </c>
      <c r="E3184" s="14" t="s">
        <v>165</v>
      </c>
      <c r="F3184" s="43">
        <v>7.8114662319421768E-3</v>
      </c>
      <c r="V3184"/>
    </row>
    <row r="3185" spans="1:22" x14ac:dyDescent="0.2">
      <c r="A3185" s="14" t="s">
        <v>72</v>
      </c>
      <c r="B3185" s="14" t="s">
        <v>152</v>
      </c>
      <c r="C3185" s="14" t="s">
        <v>153</v>
      </c>
      <c r="D3185" t="s">
        <v>13</v>
      </c>
      <c r="E3185" s="14" t="s">
        <v>165</v>
      </c>
      <c r="F3185" s="43">
        <v>42.512703673914075</v>
      </c>
      <c r="V3185"/>
    </row>
    <row r="3186" spans="1:22" x14ac:dyDescent="0.2">
      <c r="A3186" s="14" t="s">
        <v>72</v>
      </c>
      <c r="B3186" s="14" t="s">
        <v>152</v>
      </c>
      <c r="C3186" s="14" t="s">
        <v>49</v>
      </c>
      <c r="D3186" t="s">
        <v>13</v>
      </c>
      <c r="E3186" s="14" t="s">
        <v>165</v>
      </c>
      <c r="F3186" s="43">
        <v>7.4692630767822266</v>
      </c>
      <c r="V3186"/>
    </row>
    <row r="3187" spans="1:22" x14ac:dyDescent="0.2">
      <c r="A3187" s="14" t="s">
        <v>72</v>
      </c>
      <c r="B3187" s="14" t="s">
        <v>152</v>
      </c>
      <c r="C3187" s="14" t="s">
        <v>141</v>
      </c>
      <c r="D3187" t="s">
        <v>13</v>
      </c>
      <c r="E3187" s="14" t="s">
        <v>165</v>
      </c>
      <c r="F3187" s="43">
        <v>7.8114662319421768E-3</v>
      </c>
      <c r="V3187"/>
    </row>
    <row r="3188" spans="1:22" x14ac:dyDescent="0.2">
      <c r="A3188" s="14" t="s">
        <v>70</v>
      </c>
      <c r="B3188" s="14" t="s">
        <v>70</v>
      </c>
      <c r="C3188" s="14" t="s">
        <v>153</v>
      </c>
      <c r="D3188" t="s">
        <v>13</v>
      </c>
      <c r="E3188" s="14" t="s">
        <v>166</v>
      </c>
      <c r="F3188" s="43">
        <v>5.8270000000000008</v>
      </c>
      <c r="V3188"/>
    </row>
    <row r="3189" spans="1:22" x14ac:dyDescent="0.2">
      <c r="A3189" s="14" t="s">
        <v>70</v>
      </c>
      <c r="B3189" s="14" t="s">
        <v>70</v>
      </c>
      <c r="C3189" s="14" t="s">
        <v>49</v>
      </c>
      <c r="D3189" t="s">
        <v>13</v>
      </c>
      <c r="E3189" s="14" t="s">
        <v>166</v>
      </c>
      <c r="F3189" s="43">
        <v>1.0237739086151123</v>
      </c>
      <c r="V3189"/>
    </row>
    <row r="3190" spans="1:22" x14ac:dyDescent="0.2">
      <c r="A3190" s="14" t="s">
        <v>70</v>
      </c>
      <c r="B3190" s="14" t="s">
        <v>70</v>
      </c>
      <c r="C3190" s="14" t="s">
        <v>141</v>
      </c>
      <c r="D3190" t="s">
        <v>13</v>
      </c>
      <c r="E3190" s="14" t="s">
        <v>166</v>
      </c>
      <c r="F3190" s="43">
        <v>1.0706778848543763E-3</v>
      </c>
      <c r="V3190"/>
    </row>
    <row r="3191" spans="1:22" x14ac:dyDescent="0.2">
      <c r="A3191" s="14" t="s">
        <v>71</v>
      </c>
      <c r="B3191" s="14" t="s">
        <v>70</v>
      </c>
      <c r="C3191" s="14" t="s">
        <v>153</v>
      </c>
      <c r="D3191" t="s">
        <v>13</v>
      </c>
      <c r="E3191" s="14" t="s">
        <v>166</v>
      </c>
      <c r="F3191" s="43">
        <v>5.827</v>
      </c>
      <c r="V3191"/>
    </row>
    <row r="3192" spans="1:22" x14ac:dyDescent="0.2">
      <c r="A3192" s="14" t="s">
        <v>71</v>
      </c>
      <c r="B3192" s="14" t="s">
        <v>70</v>
      </c>
      <c r="C3192" s="14" t="s">
        <v>49</v>
      </c>
      <c r="D3192" t="s">
        <v>13</v>
      </c>
      <c r="E3192" s="14" t="s">
        <v>166</v>
      </c>
      <c r="F3192" s="43">
        <v>1.0237739086151123</v>
      </c>
      <c r="V3192"/>
    </row>
    <row r="3193" spans="1:22" x14ac:dyDescent="0.2">
      <c r="A3193" s="14" t="s">
        <v>71</v>
      </c>
      <c r="B3193" s="14" t="s">
        <v>70</v>
      </c>
      <c r="C3193" s="14" t="s">
        <v>141</v>
      </c>
      <c r="D3193" t="s">
        <v>13</v>
      </c>
      <c r="E3193" s="14" t="s">
        <v>166</v>
      </c>
      <c r="F3193" s="43">
        <v>1.0706778848543763E-3</v>
      </c>
      <c r="V3193"/>
    </row>
    <row r="3194" spans="1:22" x14ac:dyDescent="0.2">
      <c r="A3194" s="14" t="s">
        <v>72</v>
      </c>
      <c r="B3194" s="14" t="s">
        <v>70</v>
      </c>
      <c r="C3194" s="14" t="s">
        <v>153</v>
      </c>
      <c r="D3194" t="s">
        <v>13</v>
      </c>
      <c r="E3194" s="14" t="s">
        <v>166</v>
      </c>
      <c r="F3194" s="43">
        <v>5.827</v>
      </c>
      <c r="V3194"/>
    </row>
    <row r="3195" spans="1:22" x14ac:dyDescent="0.2">
      <c r="A3195" s="14" t="s">
        <v>72</v>
      </c>
      <c r="B3195" s="14" t="s">
        <v>70</v>
      </c>
      <c r="C3195" s="14" t="s">
        <v>49</v>
      </c>
      <c r="D3195" t="s">
        <v>13</v>
      </c>
      <c r="E3195" s="14" t="s">
        <v>166</v>
      </c>
      <c r="F3195" s="43">
        <v>1.0237739086151123</v>
      </c>
      <c r="V3195"/>
    </row>
    <row r="3196" spans="1:22" x14ac:dyDescent="0.2">
      <c r="A3196" s="14" t="s">
        <v>72</v>
      </c>
      <c r="B3196" s="14" t="s">
        <v>70</v>
      </c>
      <c r="C3196" s="14" t="s">
        <v>141</v>
      </c>
      <c r="D3196" t="s">
        <v>13</v>
      </c>
      <c r="E3196" s="14" t="s">
        <v>166</v>
      </c>
      <c r="F3196" s="43">
        <v>1.0706778848543763E-3</v>
      </c>
      <c r="V3196"/>
    </row>
    <row r="3197" spans="1:22" x14ac:dyDescent="0.2">
      <c r="A3197" s="14" t="s">
        <v>70</v>
      </c>
      <c r="B3197" s="14" t="s">
        <v>152</v>
      </c>
      <c r="C3197" s="14" t="s">
        <v>153</v>
      </c>
      <c r="D3197" t="s">
        <v>13</v>
      </c>
      <c r="E3197" s="14" t="s">
        <v>166</v>
      </c>
      <c r="F3197" s="43">
        <v>5.8270000000000008</v>
      </c>
      <c r="V3197"/>
    </row>
    <row r="3198" spans="1:22" x14ac:dyDescent="0.2">
      <c r="A3198" s="14" t="s">
        <v>70</v>
      </c>
      <c r="B3198" s="14" t="s">
        <v>152</v>
      </c>
      <c r="C3198" s="14" t="s">
        <v>49</v>
      </c>
      <c r="D3198" t="s">
        <v>13</v>
      </c>
      <c r="E3198" s="14" t="s">
        <v>166</v>
      </c>
      <c r="F3198" s="43">
        <v>1.0237739086151123</v>
      </c>
      <c r="V3198"/>
    </row>
    <row r="3199" spans="1:22" x14ac:dyDescent="0.2">
      <c r="A3199" s="14" t="s">
        <v>70</v>
      </c>
      <c r="B3199" s="14" t="s">
        <v>152</v>
      </c>
      <c r="C3199" s="14" t="s">
        <v>141</v>
      </c>
      <c r="D3199" t="s">
        <v>13</v>
      </c>
      <c r="E3199" s="14" t="s">
        <v>166</v>
      </c>
      <c r="F3199" s="43">
        <v>1.0706778848543763E-3</v>
      </c>
      <c r="V3199"/>
    </row>
    <row r="3200" spans="1:22" x14ac:dyDescent="0.2">
      <c r="A3200" s="14" t="s">
        <v>71</v>
      </c>
      <c r="B3200" s="14" t="s">
        <v>152</v>
      </c>
      <c r="C3200" s="14" t="s">
        <v>153</v>
      </c>
      <c r="D3200" t="s">
        <v>13</v>
      </c>
      <c r="E3200" s="14" t="s">
        <v>166</v>
      </c>
      <c r="F3200" s="43">
        <v>5.827</v>
      </c>
      <c r="V3200"/>
    </row>
    <row r="3201" spans="1:22" x14ac:dyDescent="0.2">
      <c r="A3201" s="14" t="s">
        <v>71</v>
      </c>
      <c r="B3201" s="14" t="s">
        <v>152</v>
      </c>
      <c r="C3201" s="14" t="s">
        <v>49</v>
      </c>
      <c r="D3201" t="s">
        <v>13</v>
      </c>
      <c r="E3201" s="14" t="s">
        <v>166</v>
      </c>
      <c r="F3201" s="43">
        <v>1.0237739086151123</v>
      </c>
      <c r="V3201"/>
    </row>
    <row r="3202" spans="1:22" x14ac:dyDescent="0.2">
      <c r="A3202" s="14" t="s">
        <v>71</v>
      </c>
      <c r="B3202" s="14" t="s">
        <v>152</v>
      </c>
      <c r="C3202" s="14" t="s">
        <v>141</v>
      </c>
      <c r="D3202" t="s">
        <v>13</v>
      </c>
      <c r="E3202" s="14" t="s">
        <v>166</v>
      </c>
      <c r="F3202" s="43">
        <v>1.0706778848543763E-3</v>
      </c>
      <c r="V3202"/>
    </row>
    <row r="3203" spans="1:22" x14ac:dyDescent="0.2">
      <c r="A3203" s="14" t="s">
        <v>72</v>
      </c>
      <c r="B3203" s="14" t="s">
        <v>152</v>
      </c>
      <c r="C3203" s="14" t="s">
        <v>153</v>
      </c>
      <c r="D3203" t="s">
        <v>13</v>
      </c>
      <c r="E3203" s="14" t="s">
        <v>166</v>
      </c>
      <c r="F3203" s="43">
        <v>5.827</v>
      </c>
      <c r="V3203"/>
    </row>
    <row r="3204" spans="1:22" x14ac:dyDescent="0.2">
      <c r="A3204" s="14" t="s">
        <v>72</v>
      </c>
      <c r="B3204" s="14" t="s">
        <v>152</v>
      </c>
      <c r="C3204" s="14" t="s">
        <v>49</v>
      </c>
      <c r="D3204" t="s">
        <v>13</v>
      </c>
      <c r="E3204" s="14" t="s">
        <v>166</v>
      </c>
      <c r="F3204" s="43">
        <v>1.0237739086151123</v>
      </c>
      <c r="V3204"/>
    </row>
    <row r="3205" spans="1:22" x14ac:dyDescent="0.2">
      <c r="A3205" s="14" t="s">
        <v>72</v>
      </c>
      <c r="B3205" s="14" t="s">
        <v>152</v>
      </c>
      <c r="C3205" s="14" t="s">
        <v>141</v>
      </c>
      <c r="D3205" t="s">
        <v>13</v>
      </c>
      <c r="E3205" s="14" t="s">
        <v>166</v>
      </c>
      <c r="F3205" s="43">
        <v>1.0706778848543763E-3</v>
      </c>
      <c r="V3205"/>
    </row>
    <row r="3206" spans="1:22" x14ac:dyDescent="0.2">
      <c r="A3206" s="14" t="s">
        <v>70</v>
      </c>
      <c r="B3206" s="14" t="s">
        <v>70</v>
      </c>
      <c r="C3206" s="14" t="s">
        <v>153</v>
      </c>
      <c r="D3206" t="s">
        <v>13</v>
      </c>
      <c r="E3206" s="14" t="s">
        <v>167</v>
      </c>
      <c r="F3206" s="43">
        <v>157.02911238372326</v>
      </c>
      <c r="V3206"/>
    </row>
    <row r="3207" spans="1:22" x14ac:dyDescent="0.2">
      <c r="A3207" s="14" t="s">
        <v>70</v>
      </c>
      <c r="B3207" s="14" t="s">
        <v>70</v>
      </c>
      <c r="C3207" s="14" t="s">
        <v>49</v>
      </c>
      <c r="D3207" t="s">
        <v>13</v>
      </c>
      <c r="E3207" s="14" t="s">
        <v>167</v>
      </c>
      <c r="F3207" s="43">
        <v>27.589206695556641</v>
      </c>
      <c r="V3207"/>
    </row>
    <row r="3208" spans="1:22" x14ac:dyDescent="0.2">
      <c r="A3208" s="14" t="s">
        <v>70</v>
      </c>
      <c r="B3208" s="14" t="s">
        <v>70</v>
      </c>
      <c r="C3208" s="14" t="s">
        <v>141</v>
      </c>
      <c r="D3208" t="s">
        <v>13</v>
      </c>
      <c r="E3208" s="14" t="s">
        <v>167</v>
      </c>
      <c r="F3208" s="43">
        <v>2.8853202238678932E-2</v>
      </c>
      <c r="V3208"/>
    </row>
    <row r="3209" spans="1:22" x14ac:dyDescent="0.2">
      <c r="A3209" s="14" t="s">
        <v>71</v>
      </c>
      <c r="B3209" s="14" t="s">
        <v>70</v>
      </c>
      <c r="C3209" s="14" t="s">
        <v>153</v>
      </c>
      <c r="D3209" t="s">
        <v>13</v>
      </c>
      <c r="E3209" s="14" t="s">
        <v>167</v>
      </c>
      <c r="F3209" s="43">
        <v>156.56413124501705</v>
      </c>
      <c r="V3209"/>
    </row>
    <row r="3210" spans="1:22" x14ac:dyDescent="0.2">
      <c r="A3210" s="14" t="s">
        <v>71</v>
      </c>
      <c r="B3210" s="14" t="s">
        <v>70</v>
      </c>
      <c r="C3210" s="14" t="s">
        <v>49</v>
      </c>
      <c r="D3210" t="s">
        <v>13</v>
      </c>
      <c r="E3210" s="14" t="s">
        <v>167</v>
      </c>
      <c r="F3210" s="43">
        <v>27.507511138916016</v>
      </c>
      <c r="V3210"/>
    </row>
    <row r="3211" spans="1:22" x14ac:dyDescent="0.2">
      <c r="A3211" s="14" t="s">
        <v>71</v>
      </c>
      <c r="B3211" s="14" t="s">
        <v>70</v>
      </c>
      <c r="C3211" s="14" t="s">
        <v>141</v>
      </c>
      <c r="D3211" t="s">
        <v>13</v>
      </c>
      <c r="E3211" s="14" t="s">
        <v>167</v>
      </c>
      <c r="F3211" s="43">
        <v>2.8767764568328857E-2</v>
      </c>
      <c r="V3211"/>
    </row>
    <row r="3212" spans="1:22" x14ac:dyDescent="0.2">
      <c r="A3212" s="14" t="s">
        <v>72</v>
      </c>
      <c r="B3212" s="14" t="s">
        <v>70</v>
      </c>
      <c r="C3212" s="14" t="s">
        <v>153</v>
      </c>
      <c r="D3212" t="s">
        <v>13</v>
      </c>
      <c r="E3212" s="14" t="s">
        <v>167</v>
      </c>
      <c r="F3212" s="43">
        <v>226.19446738064289</v>
      </c>
      <c r="V3212"/>
    </row>
    <row r="3213" spans="1:22" x14ac:dyDescent="0.2">
      <c r="A3213" s="14" t="s">
        <v>72</v>
      </c>
      <c r="B3213" s="14" t="s">
        <v>70</v>
      </c>
      <c r="C3213" s="14" t="s">
        <v>49</v>
      </c>
      <c r="D3213" t="s">
        <v>13</v>
      </c>
      <c r="E3213" s="14" t="s">
        <v>167</v>
      </c>
      <c r="F3213" s="43">
        <v>39.741203308105469</v>
      </c>
      <c r="V3213"/>
    </row>
    <row r="3214" spans="1:22" x14ac:dyDescent="0.2">
      <c r="A3214" s="14" t="s">
        <v>72</v>
      </c>
      <c r="B3214" s="14" t="s">
        <v>70</v>
      </c>
      <c r="C3214" s="14" t="s">
        <v>141</v>
      </c>
      <c r="D3214" t="s">
        <v>13</v>
      </c>
      <c r="E3214" s="14" t="s">
        <v>167</v>
      </c>
      <c r="F3214" s="43">
        <v>4.156193882226944E-2</v>
      </c>
      <c r="V3214"/>
    </row>
    <row r="3215" spans="1:22" x14ac:dyDescent="0.2">
      <c r="A3215" s="14" t="s">
        <v>70</v>
      </c>
      <c r="B3215" s="14" t="s">
        <v>152</v>
      </c>
      <c r="C3215" s="14" t="s">
        <v>153</v>
      </c>
      <c r="D3215" t="s">
        <v>13</v>
      </c>
      <c r="E3215" s="14" t="s">
        <v>167</v>
      </c>
      <c r="F3215" s="43">
        <v>167.36948649585247</v>
      </c>
      <c r="V3215"/>
    </row>
    <row r="3216" spans="1:22" x14ac:dyDescent="0.2">
      <c r="A3216" s="14" t="s">
        <v>70</v>
      </c>
      <c r="B3216" s="14" t="s">
        <v>152</v>
      </c>
      <c r="C3216" s="14" t="s">
        <v>49</v>
      </c>
      <c r="D3216" t="s">
        <v>13</v>
      </c>
      <c r="E3216" s="14" t="s">
        <v>167</v>
      </c>
      <c r="F3216" s="43">
        <v>29.405956268310547</v>
      </c>
      <c r="V3216"/>
    </row>
    <row r="3217" spans="1:22" x14ac:dyDescent="0.2">
      <c r="A3217" s="14" t="s">
        <v>70</v>
      </c>
      <c r="B3217" s="14" t="s">
        <v>152</v>
      </c>
      <c r="C3217" s="14" t="s">
        <v>141</v>
      </c>
      <c r="D3217" t="s">
        <v>13</v>
      </c>
      <c r="E3217" s="14" t="s">
        <v>167</v>
      </c>
      <c r="F3217" s="43">
        <v>3.0753185972571373E-2</v>
      </c>
      <c r="V3217"/>
    </row>
    <row r="3218" spans="1:22" x14ac:dyDescent="0.2">
      <c r="A3218" s="14" t="s">
        <v>71</v>
      </c>
      <c r="B3218" s="14" t="s">
        <v>152</v>
      </c>
      <c r="C3218" s="14" t="s">
        <v>153</v>
      </c>
      <c r="D3218" t="s">
        <v>13</v>
      </c>
      <c r="E3218" s="14" t="s">
        <v>167</v>
      </c>
      <c r="F3218" s="43">
        <v>162.03753288090229</v>
      </c>
      <c r="V3218"/>
    </row>
    <row r="3219" spans="1:22" x14ac:dyDescent="0.2">
      <c r="A3219" s="14" t="s">
        <v>71</v>
      </c>
      <c r="B3219" s="14" t="s">
        <v>152</v>
      </c>
      <c r="C3219" s="14" t="s">
        <v>49</v>
      </c>
      <c r="D3219" t="s">
        <v>13</v>
      </c>
      <c r="E3219" s="14" t="s">
        <v>167</v>
      </c>
      <c r="F3219" s="43">
        <v>28.469160079956055</v>
      </c>
      <c r="V3219"/>
    </row>
    <row r="3220" spans="1:22" x14ac:dyDescent="0.2">
      <c r="A3220" s="14" t="s">
        <v>71</v>
      </c>
      <c r="B3220" s="14" t="s">
        <v>152</v>
      </c>
      <c r="C3220" s="14" t="s">
        <v>141</v>
      </c>
      <c r="D3220" t="s">
        <v>13</v>
      </c>
      <c r="E3220" s="14" t="s">
        <v>167</v>
      </c>
      <c r="F3220" s="43">
        <v>2.9773470014333725E-2</v>
      </c>
      <c r="V3220"/>
    </row>
    <row r="3221" spans="1:22" x14ac:dyDescent="0.2">
      <c r="A3221" s="14" t="s">
        <v>72</v>
      </c>
      <c r="B3221" s="14" t="s">
        <v>152</v>
      </c>
      <c r="C3221" s="14" t="s">
        <v>153</v>
      </c>
      <c r="D3221" t="s">
        <v>13</v>
      </c>
      <c r="E3221" s="14" t="s">
        <v>167</v>
      </c>
      <c r="F3221" s="43">
        <v>231.66786892712116</v>
      </c>
      <c r="V3221"/>
    </row>
    <row r="3222" spans="1:22" x14ac:dyDescent="0.2">
      <c r="A3222" s="14" t="s">
        <v>72</v>
      </c>
      <c r="B3222" s="14" t="s">
        <v>152</v>
      </c>
      <c r="C3222" s="14" t="s">
        <v>49</v>
      </c>
      <c r="D3222" t="s">
        <v>13</v>
      </c>
      <c r="E3222" s="14" t="s">
        <v>167</v>
      </c>
      <c r="F3222" s="43">
        <v>40.702850341796875</v>
      </c>
      <c r="V3222"/>
    </row>
    <row r="3223" spans="1:22" x14ac:dyDescent="0.2">
      <c r="A3223" s="14" t="s">
        <v>72</v>
      </c>
      <c r="B3223" s="14" t="s">
        <v>152</v>
      </c>
      <c r="C3223" s="14" t="s">
        <v>141</v>
      </c>
      <c r="D3223" t="s">
        <v>13</v>
      </c>
      <c r="E3223" s="14" t="s">
        <v>167</v>
      </c>
      <c r="F3223" s="43">
        <v>4.2567647993564606E-2</v>
      </c>
      <c r="V3223"/>
    </row>
    <row r="3224" spans="1:22" x14ac:dyDescent="0.2">
      <c r="A3224" s="14" t="s">
        <v>70</v>
      </c>
      <c r="B3224" s="14" t="s">
        <v>70</v>
      </c>
      <c r="C3224" s="14" t="s">
        <v>153</v>
      </c>
      <c r="D3224" t="s">
        <v>13</v>
      </c>
      <c r="E3224" s="14" t="s">
        <v>168</v>
      </c>
      <c r="F3224" s="43">
        <v>184.09222294390202</v>
      </c>
      <c r="V3224"/>
    </row>
    <row r="3225" spans="1:22" x14ac:dyDescent="0.2">
      <c r="A3225" s="14" t="s">
        <v>70</v>
      </c>
      <c r="B3225" s="14" t="s">
        <v>70</v>
      </c>
      <c r="C3225" s="14" t="s">
        <v>49</v>
      </c>
      <c r="D3225" t="s">
        <v>13</v>
      </c>
      <c r="E3225" s="14" t="s">
        <v>168</v>
      </c>
      <c r="F3225" s="43">
        <v>32.34405517578125</v>
      </c>
      <c r="V3225"/>
    </row>
    <row r="3226" spans="1:22" x14ac:dyDescent="0.2">
      <c r="A3226" s="14" t="s">
        <v>70</v>
      </c>
      <c r="B3226" s="14" t="s">
        <v>70</v>
      </c>
      <c r="C3226" s="14" t="s">
        <v>141</v>
      </c>
      <c r="D3226" t="s">
        <v>13</v>
      </c>
      <c r="E3226" s="14" t="s">
        <v>168</v>
      </c>
      <c r="F3226" s="43">
        <v>3.3825892955064774E-2</v>
      </c>
      <c r="V3226"/>
    </row>
    <row r="3227" spans="1:22" x14ac:dyDescent="0.2">
      <c r="A3227" s="14" t="s">
        <v>71</v>
      </c>
      <c r="B3227" s="14" t="s">
        <v>70</v>
      </c>
      <c r="C3227" s="14" t="s">
        <v>153</v>
      </c>
      <c r="D3227" t="s">
        <v>13</v>
      </c>
      <c r="E3227" s="14" t="s">
        <v>168</v>
      </c>
      <c r="F3227" s="43">
        <v>203.00296397507191</v>
      </c>
      <c r="V3227"/>
    </row>
    <row r="3228" spans="1:22" x14ac:dyDescent="0.2">
      <c r="A3228" s="14" t="s">
        <v>71</v>
      </c>
      <c r="B3228" s="14" t="s">
        <v>70</v>
      </c>
      <c r="C3228" s="14" t="s">
        <v>49</v>
      </c>
      <c r="D3228" t="s">
        <v>13</v>
      </c>
      <c r="E3228" s="14" t="s">
        <v>168</v>
      </c>
      <c r="F3228" s="43">
        <v>35.666576385498047</v>
      </c>
      <c r="V3228"/>
    </row>
    <row r="3229" spans="1:22" x14ac:dyDescent="0.2">
      <c r="A3229" s="14" t="s">
        <v>71</v>
      </c>
      <c r="B3229" s="14" t="s">
        <v>70</v>
      </c>
      <c r="C3229" s="14" t="s">
        <v>141</v>
      </c>
      <c r="D3229" t="s">
        <v>13</v>
      </c>
      <c r="E3229" s="14" t="s">
        <v>168</v>
      </c>
      <c r="F3229" s="43">
        <v>3.7300635129213333E-2</v>
      </c>
      <c r="V3229"/>
    </row>
    <row r="3230" spans="1:22" x14ac:dyDescent="0.2">
      <c r="A3230" s="14" t="s">
        <v>72</v>
      </c>
      <c r="B3230" s="14" t="s">
        <v>70</v>
      </c>
      <c r="C3230" s="14" t="s">
        <v>153</v>
      </c>
      <c r="D3230" t="s">
        <v>13</v>
      </c>
      <c r="E3230" s="14" t="s">
        <v>168</v>
      </c>
      <c r="F3230" s="43">
        <v>374.01985496282578</v>
      </c>
      <c r="V3230"/>
    </row>
    <row r="3231" spans="1:22" x14ac:dyDescent="0.2">
      <c r="A3231" s="14" t="s">
        <v>72</v>
      </c>
      <c r="B3231" s="14" t="s">
        <v>70</v>
      </c>
      <c r="C3231" s="14" t="s">
        <v>49</v>
      </c>
      <c r="D3231" t="s">
        <v>13</v>
      </c>
      <c r="E3231" s="14" t="s">
        <v>168</v>
      </c>
      <c r="F3231" s="43">
        <v>65.713363647460938</v>
      </c>
      <c r="V3231"/>
    </row>
    <row r="3232" spans="1:22" x14ac:dyDescent="0.2">
      <c r="A3232" s="14" t="s">
        <v>72</v>
      </c>
      <c r="B3232" s="14" t="s">
        <v>70</v>
      </c>
      <c r="C3232" s="14" t="s">
        <v>141</v>
      </c>
      <c r="D3232" t="s">
        <v>13</v>
      </c>
      <c r="E3232" s="14" t="s">
        <v>168</v>
      </c>
      <c r="F3232" s="43">
        <v>6.8724013864994049E-2</v>
      </c>
      <c r="V3232"/>
    </row>
    <row r="3233" spans="1:22" x14ac:dyDescent="0.2">
      <c r="A3233" s="14" t="s">
        <v>70</v>
      </c>
      <c r="B3233" s="14" t="s">
        <v>152</v>
      </c>
      <c r="C3233" s="14" t="s">
        <v>153</v>
      </c>
      <c r="D3233" t="s">
        <v>13</v>
      </c>
      <c r="E3233" s="14" t="s">
        <v>168</v>
      </c>
      <c r="F3233" s="43">
        <v>120.33282478153706</v>
      </c>
      <c r="V3233"/>
    </row>
    <row r="3234" spans="1:22" x14ac:dyDescent="0.2">
      <c r="A3234" s="14" t="s">
        <v>70</v>
      </c>
      <c r="B3234" s="14" t="s">
        <v>152</v>
      </c>
      <c r="C3234" s="14" t="s">
        <v>49</v>
      </c>
      <c r="D3234" t="s">
        <v>13</v>
      </c>
      <c r="E3234" s="14" t="s">
        <v>168</v>
      </c>
      <c r="F3234" s="43">
        <v>21.141857147216797</v>
      </c>
      <c r="V3234"/>
    </row>
    <row r="3235" spans="1:22" x14ac:dyDescent="0.2">
      <c r="A3235" s="14" t="s">
        <v>70</v>
      </c>
      <c r="B3235" s="14" t="s">
        <v>152</v>
      </c>
      <c r="C3235" s="14" t="s">
        <v>141</v>
      </c>
      <c r="D3235" t="s">
        <v>13</v>
      </c>
      <c r="E3235" s="14" t="s">
        <v>168</v>
      </c>
      <c r="F3235" s="43">
        <v>2.2110467776656151E-2</v>
      </c>
      <c r="V3235"/>
    </row>
    <row r="3236" spans="1:22" x14ac:dyDescent="0.2">
      <c r="A3236" s="14" t="s">
        <v>71</v>
      </c>
      <c r="B3236" s="14" t="s">
        <v>152</v>
      </c>
      <c r="C3236" s="14" t="s">
        <v>153</v>
      </c>
      <c r="D3236" t="s">
        <v>13</v>
      </c>
      <c r="E3236" s="14" t="s">
        <v>168</v>
      </c>
      <c r="F3236" s="43">
        <v>144.11053763329983</v>
      </c>
      <c r="V3236"/>
    </row>
    <row r="3237" spans="1:22" x14ac:dyDescent="0.2">
      <c r="A3237" s="14" t="s">
        <v>71</v>
      </c>
      <c r="B3237" s="14" t="s">
        <v>152</v>
      </c>
      <c r="C3237" s="14" t="s">
        <v>49</v>
      </c>
      <c r="D3237" t="s">
        <v>13</v>
      </c>
      <c r="E3237" s="14" t="s">
        <v>168</v>
      </c>
      <c r="F3237" s="43">
        <v>25.319478988647461</v>
      </c>
      <c r="V3237"/>
    </row>
    <row r="3238" spans="1:22" x14ac:dyDescent="0.2">
      <c r="A3238" s="14" t="s">
        <v>71</v>
      </c>
      <c r="B3238" s="14" t="s">
        <v>152</v>
      </c>
      <c r="C3238" s="14" t="s">
        <v>141</v>
      </c>
      <c r="D3238" t="s">
        <v>13</v>
      </c>
      <c r="E3238" s="14" t="s">
        <v>168</v>
      </c>
      <c r="F3238" s="43">
        <v>2.6479488238692284E-2</v>
      </c>
      <c r="V3238"/>
    </row>
    <row r="3239" spans="1:22" x14ac:dyDescent="0.2">
      <c r="A3239" s="14" t="s">
        <v>72</v>
      </c>
      <c r="B3239" s="14" t="s">
        <v>152</v>
      </c>
      <c r="C3239" s="14" t="s">
        <v>153</v>
      </c>
      <c r="D3239" t="s">
        <v>13</v>
      </c>
      <c r="E3239" s="14" t="s">
        <v>168</v>
      </c>
      <c r="F3239" s="43">
        <v>315.12742507457733</v>
      </c>
      <c r="V3239"/>
    </row>
    <row r="3240" spans="1:22" x14ac:dyDescent="0.2">
      <c r="A3240" s="14" t="s">
        <v>72</v>
      </c>
      <c r="B3240" s="14" t="s">
        <v>152</v>
      </c>
      <c r="C3240" s="14" t="s">
        <v>49</v>
      </c>
      <c r="D3240" t="s">
        <v>13</v>
      </c>
      <c r="E3240" s="14" t="s">
        <v>168</v>
      </c>
      <c r="F3240" s="43">
        <v>55.366264343261719</v>
      </c>
      <c r="V3240"/>
    </row>
    <row r="3241" spans="1:22" x14ac:dyDescent="0.2">
      <c r="A3241" s="14" t="s">
        <v>72</v>
      </c>
      <c r="B3241" s="14" t="s">
        <v>152</v>
      </c>
      <c r="C3241" s="14" t="s">
        <v>141</v>
      </c>
      <c r="D3241" t="s">
        <v>13</v>
      </c>
      <c r="E3241" s="14" t="s">
        <v>168</v>
      </c>
      <c r="F3241" s="43">
        <v>5.7902861386537552E-2</v>
      </c>
      <c r="V3241"/>
    </row>
    <row r="3242" spans="1:22" x14ac:dyDescent="0.2">
      <c r="A3242" s="14" t="s">
        <v>70</v>
      </c>
      <c r="B3242" s="14" t="s">
        <v>70</v>
      </c>
      <c r="C3242" s="14" t="s">
        <v>153</v>
      </c>
      <c r="D3242" s="14" t="s">
        <v>6</v>
      </c>
      <c r="E3242" s="14" t="s">
        <v>85</v>
      </c>
      <c r="F3242" s="43">
        <v>1079.5480045378208</v>
      </c>
      <c r="V3242"/>
    </row>
    <row r="3243" spans="1:22" x14ac:dyDescent="0.2">
      <c r="A3243" s="14" t="s">
        <v>70</v>
      </c>
      <c r="B3243" s="14" t="s">
        <v>70</v>
      </c>
      <c r="C3243" s="14" t="s">
        <v>49</v>
      </c>
      <c r="D3243" s="14" t="s">
        <v>6</v>
      </c>
      <c r="E3243" s="14" t="s">
        <v>85</v>
      </c>
      <c r="F3243" s="43">
        <v>78.042747497558594</v>
      </c>
      <c r="V3243"/>
    </row>
    <row r="3244" spans="1:22" x14ac:dyDescent="0.2">
      <c r="A3244" s="14" t="s">
        <v>70</v>
      </c>
      <c r="B3244" s="14" t="s">
        <v>70</v>
      </c>
      <c r="C3244" s="14" t="s">
        <v>141</v>
      </c>
      <c r="D3244" s="14" t="s">
        <v>6</v>
      </c>
      <c r="E3244" s="14" t="s">
        <v>85</v>
      </c>
      <c r="F3244" s="43">
        <v>7.9702332615852356E-2</v>
      </c>
      <c r="V3244"/>
    </row>
    <row r="3245" spans="1:22" x14ac:dyDescent="0.2">
      <c r="A3245" s="14" t="s">
        <v>71</v>
      </c>
      <c r="B3245" s="14" t="s">
        <v>70</v>
      </c>
      <c r="C3245" s="14" t="s">
        <v>153</v>
      </c>
      <c r="D3245" s="14" t="s">
        <v>6</v>
      </c>
      <c r="E3245" s="14" t="s">
        <v>85</v>
      </c>
      <c r="F3245" s="43">
        <v>1079.5479801595211</v>
      </c>
      <c r="V3245"/>
    </row>
    <row r="3246" spans="1:22" x14ac:dyDescent="0.2">
      <c r="A3246" s="14" t="s">
        <v>71</v>
      </c>
      <c r="B3246" s="14" t="s">
        <v>70</v>
      </c>
      <c r="C3246" s="14" t="s">
        <v>49</v>
      </c>
      <c r="D3246" s="14" t="s">
        <v>6</v>
      </c>
      <c r="E3246" s="14" t="s">
        <v>85</v>
      </c>
      <c r="F3246" s="43">
        <v>78.042747497558594</v>
      </c>
      <c r="V3246"/>
    </row>
    <row r="3247" spans="1:22" x14ac:dyDescent="0.2">
      <c r="A3247" s="14" t="s">
        <v>71</v>
      </c>
      <c r="B3247" s="14" t="s">
        <v>70</v>
      </c>
      <c r="C3247" s="14" t="s">
        <v>141</v>
      </c>
      <c r="D3247" s="14" t="s">
        <v>6</v>
      </c>
      <c r="E3247" s="14" t="s">
        <v>85</v>
      </c>
      <c r="F3247" s="43">
        <v>7.9702325165271759E-2</v>
      </c>
      <c r="V3247"/>
    </row>
    <row r="3248" spans="1:22" x14ac:dyDescent="0.2">
      <c r="A3248" s="14" t="s">
        <v>72</v>
      </c>
      <c r="B3248" s="14" t="s">
        <v>70</v>
      </c>
      <c r="C3248" s="14" t="s">
        <v>153</v>
      </c>
      <c r="D3248" s="14" t="s">
        <v>6</v>
      </c>
      <c r="E3248" s="14" t="s">
        <v>85</v>
      </c>
      <c r="F3248" s="43">
        <v>1420.2209904193878</v>
      </c>
      <c r="V3248"/>
    </row>
    <row r="3249" spans="1:22" x14ac:dyDescent="0.2">
      <c r="A3249" s="14" t="s">
        <v>72</v>
      </c>
      <c r="B3249" s="14" t="s">
        <v>70</v>
      </c>
      <c r="C3249" s="14" t="s">
        <v>49</v>
      </c>
      <c r="D3249" s="14" t="s">
        <v>6</v>
      </c>
      <c r="E3249" s="14" t="s">
        <v>85</v>
      </c>
      <c r="F3249" s="43">
        <v>102.67070007324219</v>
      </c>
      <c r="V3249"/>
    </row>
    <row r="3250" spans="1:22" x14ac:dyDescent="0.2">
      <c r="A3250" s="14" t="s">
        <v>72</v>
      </c>
      <c r="B3250" s="14" t="s">
        <v>70</v>
      </c>
      <c r="C3250" s="14" t="s">
        <v>141</v>
      </c>
      <c r="D3250" s="14" t="s">
        <v>6</v>
      </c>
      <c r="E3250" s="14" t="s">
        <v>85</v>
      </c>
      <c r="F3250" s="43">
        <v>0.10485399514436722</v>
      </c>
      <c r="V3250"/>
    </row>
    <row r="3251" spans="1:22" x14ac:dyDescent="0.2">
      <c r="A3251" s="14" t="s">
        <v>70</v>
      </c>
      <c r="B3251" s="14" t="s">
        <v>152</v>
      </c>
      <c r="C3251" s="14" t="s">
        <v>153</v>
      </c>
      <c r="D3251" s="14" t="s">
        <v>6</v>
      </c>
      <c r="E3251" s="14" t="s">
        <v>85</v>
      </c>
      <c r="F3251" s="43">
        <v>1079.5480045378208</v>
      </c>
      <c r="V3251"/>
    </row>
    <row r="3252" spans="1:22" x14ac:dyDescent="0.2">
      <c r="A3252" s="14" t="s">
        <v>70</v>
      </c>
      <c r="B3252" s="14" t="s">
        <v>152</v>
      </c>
      <c r="C3252" s="14" t="s">
        <v>49</v>
      </c>
      <c r="D3252" s="14" t="s">
        <v>6</v>
      </c>
      <c r="E3252" s="14" t="s">
        <v>85</v>
      </c>
      <c r="F3252" s="43">
        <v>78.042747497558594</v>
      </c>
      <c r="V3252"/>
    </row>
    <row r="3253" spans="1:22" x14ac:dyDescent="0.2">
      <c r="A3253" s="14" t="s">
        <v>70</v>
      </c>
      <c r="B3253" s="14" t="s">
        <v>152</v>
      </c>
      <c r="C3253" s="14" t="s">
        <v>141</v>
      </c>
      <c r="D3253" s="14" t="s">
        <v>6</v>
      </c>
      <c r="E3253" s="14" t="s">
        <v>85</v>
      </c>
      <c r="F3253" s="43">
        <v>7.9702332615852356E-2</v>
      </c>
      <c r="V3253"/>
    </row>
    <row r="3254" spans="1:22" x14ac:dyDescent="0.2">
      <c r="A3254" s="14" t="s">
        <v>71</v>
      </c>
      <c r="B3254" s="14" t="s">
        <v>152</v>
      </c>
      <c r="C3254" s="14" t="s">
        <v>153</v>
      </c>
      <c r="D3254" s="14" t="s">
        <v>6</v>
      </c>
      <c r="E3254" s="14" t="s">
        <v>85</v>
      </c>
      <c r="F3254" s="43">
        <v>1079.5479801595211</v>
      </c>
      <c r="V3254"/>
    </row>
    <row r="3255" spans="1:22" x14ac:dyDescent="0.2">
      <c r="A3255" s="14" t="s">
        <v>71</v>
      </c>
      <c r="B3255" s="14" t="s">
        <v>152</v>
      </c>
      <c r="C3255" s="14" t="s">
        <v>49</v>
      </c>
      <c r="D3255" s="14" t="s">
        <v>6</v>
      </c>
      <c r="E3255" s="14" t="s">
        <v>85</v>
      </c>
      <c r="F3255" s="43">
        <v>78.042747497558594</v>
      </c>
      <c r="V3255"/>
    </row>
    <row r="3256" spans="1:22" x14ac:dyDescent="0.2">
      <c r="A3256" s="14" t="s">
        <v>71</v>
      </c>
      <c r="B3256" s="14" t="s">
        <v>152</v>
      </c>
      <c r="C3256" s="14" t="s">
        <v>141</v>
      </c>
      <c r="D3256" s="14" t="s">
        <v>6</v>
      </c>
      <c r="E3256" s="14" t="s">
        <v>85</v>
      </c>
      <c r="F3256" s="43">
        <v>7.9702325165271759E-2</v>
      </c>
      <c r="V3256"/>
    </row>
    <row r="3257" spans="1:22" x14ac:dyDescent="0.2">
      <c r="A3257" s="14" t="s">
        <v>72</v>
      </c>
      <c r="B3257" s="14" t="s">
        <v>152</v>
      </c>
      <c r="C3257" s="14" t="s">
        <v>153</v>
      </c>
      <c r="D3257" s="14" t="s">
        <v>6</v>
      </c>
      <c r="E3257" s="14" t="s">
        <v>85</v>
      </c>
      <c r="F3257" s="43">
        <v>1420.2209904193878</v>
      </c>
      <c r="V3257"/>
    </row>
    <row r="3258" spans="1:22" x14ac:dyDescent="0.2">
      <c r="A3258" s="14" t="s">
        <v>72</v>
      </c>
      <c r="B3258" s="14" t="s">
        <v>152</v>
      </c>
      <c r="C3258" s="14" t="s">
        <v>49</v>
      </c>
      <c r="D3258" s="14" t="s">
        <v>6</v>
      </c>
      <c r="E3258" s="14" t="s">
        <v>85</v>
      </c>
      <c r="F3258" s="43">
        <v>102.67070007324219</v>
      </c>
      <c r="V3258"/>
    </row>
    <row r="3259" spans="1:22" x14ac:dyDescent="0.2">
      <c r="A3259" s="14" t="s">
        <v>72</v>
      </c>
      <c r="B3259" s="14" t="s">
        <v>152</v>
      </c>
      <c r="C3259" s="14" t="s">
        <v>141</v>
      </c>
      <c r="D3259" s="14" t="s">
        <v>6</v>
      </c>
      <c r="E3259" s="14" t="s">
        <v>85</v>
      </c>
      <c r="F3259" s="43">
        <v>0.10485399514436722</v>
      </c>
      <c r="V3259"/>
    </row>
    <row r="3260" spans="1:22" x14ac:dyDescent="0.2">
      <c r="A3260" s="14" t="s">
        <v>70</v>
      </c>
      <c r="B3260" s="14" t="s">
        <v>70</v>
      </c>
      <c r="C3260" s="14" t="s">
        <v>153</v>
      </c>
      <c r="D3260" s="14" t="s">
        <v>6</v>
      </c>
      <c r="E3260" s="14" t="s">
        <v>156</v>
      </c>
      <c r="F3260" s="43">
        <v>713.76099920272827</v>
      </c>
      <c r="V3260"/>
    </row>
    <row r="3261" spans="1:22" x14ac:dyDescent="0.2">
      <c r="A3261" s="14" t="s">
        <v>70</v>
      </c>
      <c r="B3261" s="14" t="s">
        <v>70</v>
      </c>
      <c r="C3261" s="14" t="s">
        <v>49</v>
      </c>
      <c r="D3261" s="14" t="s">
        <v>6</v>
      </c>
      <c r="E3261" s="14" t="s">
        <v>156</v>
      </c>
      <c r="F3261" s="43">
        <v>51.599250793457031</v>
      </c>
      <c r="V3261"/>
    </row>
    <row r="3262" spans="1:22" x14ac:dyDescent="0.2">
      <c r="A3262" s="14" t="s">
        <v>70</v>
      </c>
      <c r="B3262" s="14" t="s">
        <v>70</v>
      </c>
      <c r="C3262" s="14" t="s">
        <v>141</v>
      </c>
      <c r="D3262" s="14" t="s">
        <v>6</v>
      </c>
      <c r="E3262" s="14" t="s">
        <v>156</v>
      </c>
      <c r="F3262" s="43">
        <v>5.2696511149406433E-2</v>
      </c>
      <c r="V3262"/>
    </row>
    <row r="3263" spans="1:22" x14ac:dyDescent="0.2">
      <c r="A3263" s="14" t="s">
        <v>71</v>
      </c>
      <c r="B3263" s="14" t="s">
        <v>70</v>
      </c>
      <c r="C3263" s="14" t="s">
        <v>153</v>
      </c>
      <c r="D3263" s="14" t="s">
        <v>6</v>
      </c>
      <c r="E3263" s="14" t="s">
        <v>156</v>
      </c>
      <c r="F3263" s="43">
        <v>713.76101130247116</v>
      </c>
      <c r="V3263"/>
    </row>
    <row r="3264" spans="1:22" x14ac:dyDescent="0.2">
      <c r="A3264" s="14" t="s">
        <v>71</v>
      </c>
      <c r="B3264" s="14" t="s">
        <v>70</v>
      </c>
      <c r="C3264" s="14" t="s">
        <v>49</v>
      </c>
      <c r="D3264" s="14" t="s">
        <v>6</v>
      </c>
      <c r="E3264" s="14" t="s">
        <v>156</v>
      </c>
      <c r="F3264" s="43">
        <v>51.599254608154297</v>
      </c>
      <c r="V3264"/>
    </row>
    <row r="3265" spans="1:22" x14ac:dyDescent="0.2">
      <c r="A3265" s="14" t="s">
        <v>71</v>
      </c>
      <c r="B3265" s="14" t="s">
        <v>70</v>
      </c>
      <c r="C3265" s="14" t="s">
        <v>141</v>
      </c>
      <c r="D3265" s="14" t="s">
        <v>6</v>
      </c>
      <c r="E3265" s="14" t="s">
        <v>156</v>
      </c>
      <c r="F3265" s="43">
        <v>5.2696514874696732E-2</v>
      </c>
      <c r="V3265"/>
    </row>
    <row r="3266" spans="1:22" x14ac:dyDescent="0.2">
      <c r="A3266" s="14" t="s">
        <v>72</v>
      </c>
      <c r="B3266" s="14" t="s">
        <v>70</v>
      </c>
      <c r="C3266" s="14" t="s">
        <v>153</v>
      </c>
      <c r="D3266" s="14" t="s">
        <v>6</v>
      </c>
      <c r="E3266" s="14" t="s">
        <v>156</v>
      </c>
      <c r="F3266" s="43">
        <v>961.4279865026474</v>
      </c>
      <c r="V3266"/>
    </row>
    <row r="3267" spans="1:22" x14ac:dyDescent="0.2">
      <c r="A3267" s="14" t="s">
        <v>72</v>
      </c>
      <c r="B3267" s="14" t="s">
        <v>70</v>
      </c>
      <c r="C3267" s="14" t="s">
        <v>49</v>
      </c>
      <c r="D3267" s="14" t="s">
        <v>6</v>
      </c>
      <c r="E3267" s="14" t="s">
        <v>156</v>
      </c>
      <c r="F3267" s="43">
        <v>69.503608703613281</v>
      </c>
      <c r="V3267"/>
    </row>
    <row r="3268" spans="1:22" x14ac:dyDescent="0.2">
      <c r="A3268" s="14" t="s">
        <v>72</v>
      </c>
      <c r="B3268" s="14" t="s">
        <v>70</v>
      </c>
      <c r="C3268" s="14" t="s">
        <v>141</v>
      </c>
      <c r="D3268" s="14" t="s">
        <v>6</v>
      </c>
      <c r="E3268" s="14" t="s">
        <v>156</v>
      </c>
      <c r="F3268" s="43">
        <v>7.0981606841087341E-2</v>
      </c>
      <c r="V3268"/>
    </row>
    <row r="3269" spans="1:22" x14ac:dyDescent="0.2">
      <c r="A3269" s="14" t="s">
        <v>70</v>
      </c>
      <c r="B3269" s="14" t="s">
        <v>152</v>
      </c>
      <c r="C3269" s="14" t="s">
        <v>153</v>
      </c>
      <c r="D3269" s="14" t="s">
        <v>6</v>
      </c>
      <c r="E3269" s="14" t="s">
        <v>156</v>
      </c>
      <c r="F3269" s="43">
        <v>713.76099920272827</v>
      </c>
      <c r="V3269"/>
    </row>
    <row r="3270" spans="1:22" x14ac:dyDescent="0.2">
      <c r="A3270" s="14" t="s">
        <v>70</v>
      </c>
      <c r="B3270" s="14" t="s">
        <v>152</v>
      </c>
      <c r="C3270" s="14" t="s">
        <v>49</v>
      </c>
      <c r="D3270" s="14" t="s">
        <v>6</v>
      </c>
      <c r="E3270" s="14" t="s">
        <v>156</v>
      </c>
      <c r="F3270" s="43">
        <v>51.599250793457031</v>
      </c>
      <c r="V3270"/>
    </row>
    <row r="3271" spans="1:22" x14ac:dyDescent="0.2">
      <c r="A3271" s="14" t="s">
        <v>70</v>
      </c>
      <c r="B3271" s="14" t="s">
        <v>152</v>
      </c>
      <c r="C3271" s="14" t="s">
        <v>141</v>
      </c>
      <c r="D3271" s="14" t="s">
        <v>6</v>
      </c>
      <c r="E3271" s="14" t="s">
        <v>156</v>
      </c>
      <c r="F3271" s="43">
        <v>5.2696511149406433E-2</v>
      </c>
      <c r="V3271"/>
    </row>
    <row r="3272" spans="1:22" x14ac:dyDescent="0.2">
      <c r="A3272" s="14" t="s">
        <v>71</v>
      </c>
      <c r="B3272" s="14" t="s">
        <v>152</v>
      </c>
      <c r="C3272" s="14" t="s">
        <v>153</v>
      </c>
      <c r="D3272" s="14" t="s">
        <v>6</v>
      </c>
      <c r="E3272" s="14" t="s">
        <v>156</v>
      </c>
      <c r="F3272" s="43">
        <v>713.76101130247116</v>
      </c>
      <c r="V3272"/>
    </row>
    <row r="3273" spans="1:22" x14ac:dyDescent="0.2">
      <c r="A3273" s="14" t="s">
        <v>71</v>
      </c>
      <c r="B3273" s="14" t="s">
        <v>152</v>
      </c>
      <c r="C3273" s="14" t="s">
        <v>49</v>
      </c>
      <c r="D3273" s="14" t="s">
        <v>6</v>
      </c>
      <c r="E3273" s="14" t="s">
        <v>156</v>
      </c>
      <c r="F3273" s="43">
        <v>51.599254608154297</v>
      </c>
      <c r="V3273"/>
    </row>
    <row r="3274" spans="1:22" x14ac:dyDescent="0.2">
      <c r="A3274" s="14" t="s">
        <v>71</v>
      </c>
      <c r="B3274" s="14" t="s">
        <v>152</v>
      </c>
      <c r="C3274" s="14" t="s">
        <v>141</v>
      </c>
      <c r="D3274" s="14" t="s">
        <v>6</v>
      </c>
      <c r="E3274" s="14" t="s">
        <v>156</v>
      </c>
      <c r="F3274" s="43">
        <v>5.2696514874696732E-2</v>
      </c>
      <c r="V3274"/>
    </row>
    <row r="3275" spans="1:22" x14ac:dyDescent="0.2">
      <c r="A3275" s="14" t="s">
        <v>72</v>
      </c>
      <c r="B3275" s="14" t="s">
        <v>152</v>
      </c>
      <c r="C3275" s="14" t="s">
        <v>153</v>
      </c>
      <c r="D3275" s="14" t="s">
        <v>6</v>
      </c>
      <c r="E3275" s="14" t="s">
        <v>156</v>
      </c>
      <c r="F3275" s="43">
        <v>961.4279865026474</v>
      </c>
      <c r="V3275"/>
    </row>
    <row r="3276" spans="1:22" x14ac:dyDescent="0.2">
      <c r="A3276" s="14" t="s">
        <v>72</v>
      </c>
      <c r="B3276" s="14" t="s">
        <v>152</v>
      </c>
      <c r="C3276" s="14" t="s">
        <v>49</v>
      </c>
      <c r="D3276" s="14" t="s">
        <v>6</v>
      </c>
      <c r="E3276" s="14" t="s">
        <v>156</v>
      </c>
      <c r="F3276" s="43">
        <v>69.503608703613281</v>
      </c>
      <c r="V3276"/>
    </row>
    <row r="3277" spans="1:22" x14ac:dyDescent="0.2">
      <c r="A3277" s="14" t="s">
        <v>72</v>
      </c>
      <c r="B3277" s="14" t="s">
        <v>152</v>
      </c>
      <c r="C3277" s="14" t="s">
        <v>141</v>
      </c>
      <c r="D3277" s="14" t="s">
        <v>6</v>
      </c>
      <c r="E3277" s="14" t="s">
        <v>156</v>
      </c>
      <c r="F3277" s="43">
        <v>7.0981606841087341E-2</v>
      </c>
      <c r="V3277"/>
    </row>
    <row r="3278" spans="1:22" x14ac:dyDescent="0.2">
      <c r="A3278" s="14" t="s">
        <v>70</v>
      </c>
      <c r="B3278" s="14" t="s">
        <v>70</v>
      </c>
      <c r="C3278" s="14" t="s">
        <v>153</v>
      </c>
      <c r="D3278" s="14" t="s">
        <v>6</v>
      </c>
      <c r="E3278" s="14" t="s">
        <v>80</v>
      </c>
      <c r="F3278" s="43">
        <v>1793.3090082406998</v>
      </c>
      <c r="V3278"/>
    </row>
    <row r="3279" spans="1:22" x14ac:dyDescent="0.2">
      <c r="A3279" s="14" t="s">
        <v>70</v>
      </c>
      <c r="B3279" s="14" t="s">
        <v>70</v>
      </c>
      <c r="C3279" s="14" t="s">
        <v>49</v>
      </c>
      <c r="D3279" s="14" t="s">
        <v>6</v>
      </c>
      <c r="E3279" s="14" t="s">
        <v>80</v>
      </c>
      <c r="F3279" s="43">
        <v>129.64199829101562</v>
      </c>
      <c r="V3279"/>
    </row>
    <row r="3280" spans="1:22" x14ac:dyDescent="0.2">
      <c r="A3280" s="14" t="s">
        <v>70</v>
      </c>
      <c r="B3280" s="14" t="s">
        <v>70</v>
      </c>
      <c r="C3280" s="14" t="s">
        <v>141</v>
      </c>
      <c r="D3280" s="14" t="s">
        <v>6</v>
      </c>
      <c r="E3280" s="14" t="s">
        <v>80</v>
      </c>
      <c r="F3280" s="43">
        <v>0.13239884376525879</v>
      </c>
      <c r="V3280"/>
    </row>
    <row r="3281" spans="1:22" x14ac:dyDescent="0.2">
      <c r="A3281" s="14" t="s">
        <v>71</v>
      </c>
      <c r="B3281" s="14" t="s">
        <v>70</v>
      </c>
      <c r="C3281" s="14" t="s">
        <v>153</v>
      </c>
      <c r="D3281" s="14" t="s">
        <v>6</v>
      </c>
      <c r="E3281" s="14" t="s">
        <v>80</v>
      </c>
      <c r="F3281" s="43">
        <v>1793.308989405632</v>
      </c>
      <c r="V3281"/>
    </row>
    <row r="3282" spans="1:22" x14ac:dyDescent="0.2">
      <c r="A3282" s="14" t="s">
        <v>71</v>
      </c>
      <c r="B3282" s="14" t="s">
        <v>70</v>
      </c>
      <c r="C3282" s="14" t="s">
        <v>49</v>
      </c>
      <c r="D3282" s="14" t="s">
        <v>6</v>
      </c>
      <c r="E3282" s="14" t="s">
        <v>80</v>
      </c>
      <c r="F3282" s="43">
        <v>129.64199829101562</v>
      </c>
      <c r="V3282"/>
    </row>
    <row r="3283" spans="1:22" x14ac:dyDescent="0.2">
      <c r="A3283" s="14" t="s">
        <v>71</v>
      </c>
      <c r="B3283" s="14" t="s">
        <v>70</v>
      </c>
      <c r="C3283" s="14" t="s">
        <v>141</v>
      </c>
      <c r="D3283" s="14" t="s">
        <v>6</v>
      </c>
      <c r="E3283" s="14" t="s">
        <v>80</v>
      </c>
      <c r="F3283" s="43">
        <v>0.13239884376525879</v>
      </c>
      <c r="V3283"/>
    </row>
    <row r="3284" spans="1:22" x14ac:dyDescent="0.2">
      <c r="A3284" s="14" t="s">
        <v>72</v>
      </c>
      <c r="B3284" s="14" t="s">
        <v>70</v>
      </c>
      <c r="C3284" s="14" t="s">
        <v>153</v>
      </c>
      <c r="D3284" s="14" t="s">
        <v>6</v>
      </c>
      <c r="E3284" s="14" t="s">
        <v>80</v>
      </c>
      <c r="F3284" s="43">
        <v>2381.6489778757095</v>
      </c>
      <c r="V3284"/>
    </row>
    <row r="3285" spans="1:22" x14ac:dyDescent="0.2">
      <c r="A3285" s="14" t="s">
        <v>72</v>
      </c>
      <c r="B3285" s="14" t="s">
        <v>70</v>
      </c>
      <c r="C3285" s="14" t="s">
        <v>49</v>
      </c>
      <c r="D3285" s="14" t="s">
        <v>6</v>
      </c>
      <c r="E3285" s="14" t="s">
        <v>80</v>
      </c>
      <c r="F3285" s="43">
        <v>172.17431640625</v>
      </c>
      <c r="V3285"/>
    </row>
    <row r="3286" spans="1:22" x14ac:dyDescent="0.2">
      <c r="A3286" s="14" t="s">
        <v>72</v>
      </c>
      <c r="B3286" s="14" t="s">
        <v>70</v>
      </c>
      <c r="C3286" s="14" t="s">
        <v>141</v>
      </c>
      <c r="D3286" s="14" t="s">
        <v>6</v>
      </c>
      <c r="E3286" s="14" t="s">
        <v>80</v>
      </c>
      <c r="F3286" s="43">
        <v>0.17583560943603516</v>
      </c>
      <c r="V3286"/>
    </row>
    <row r="3287" spans="1:22" x14ac:dyDescent="0.2">
      <c r="A3287" s="14" t="s">
        <v>70</v>
      </c>
      <c r="B3287" s="14" t="s">
        <v>152</v>
      </c>
      <c r="C3287" s="14" t="s">
        <v>153</v>
      </c>
      <c r="D3287" s="14" t="s">
        <v>6</v>
      </c>
      <c r="E3287" s="14" t="s">
        <v>80</v>
      </c>
      <c r="F3287" s="43">
        <v>1793.3090082406998</v>
      </c>
      <c r="V3287"/>
    </row>
    <row r="3288" spans="1:22" x14ac:dyDescent="0.2">
      <c r="A3288" s="14" t="s">
        <v>70</v>
      </c>
      <c r="B3288" s="14" t="s">
        <v>152</v>
      </c>
      <c r="C3288" s="14" t="s">
        <v>49</v>
      </c>
      <c r="D3288" s="14" t="s">
        <v>6</v>
      </c>
      <c r="E3288" s="14" t="s">
        <v>80</v>
      </c>
      <c r="F3288" s="43">
        <v>129.64199829101562</v>
      </c>
      <c r="V3288"/>
    </row>
    <row r="3289" spans="1:22" x14ac:dyDescent="0.2">
      <c r="A3289" s="14" t="s">
        <v>70</v>
      </c>
      <c r="B3289" s="14" t="s">
        <v>152</v>
      </c>
      <c r="C3289" s="14" t="s">
        <v>141</v>
      </c>
      <c r="D3289" s="14" t="s">
        <v>6</v>
      </c>
      <c r="E3289" s="14" t="s">
        <v>80</v>
      </c>
      <c r="F3289" s="43">
        <v>0.13239884376525879</v>
      </c>
      <c r="V3289"/>
    </row>
    <row r="3290" spans="1:22" x14ac:dyDescent="0.2">
      <c r="A3290" s="14" t="s">
        <v>71</v>
      </c>
      <c r="B3290" s="14" t="s">
        <v>152</v>
      </c>
      <c r="C3290" s="14" t="s">
        <v>153</v>
      </c>
      <c r="D3290" s="14" t="s">
        <v>6</v>
      </c>
      <c r="E3290" s="14" t="s">
        <v>80</v>
      </c>
      <c r="F3290" s="43">
        <v>1793.308989405632</v>
      </c>
      <c r="V3290"/>
    </row>
    <row r="3291" spans="1:22" x14ac:dyDescent="0.2">
      <c r="A3291" s="14" t="s">
        <v>71</v>
      </c>
      <c r="B3291" s="14" t="s">
        <v>152</v>
      </c>
      <c r="C3291" s="14" t="s">
        <v>49</v>
      </c>
      <c r="D3291" s="14" t="s">
        <v>6</v>
      </c>
      <c r="E3291" s="14" t="s">
        <v>80</v>
      </c>
      <c r="F3291" s="43">
        <v>129.64199829101562</v>
      </c>
      <c r="V3291"/>
    </row>
    <row r="3292" spans="1:22" x14ac:dyDescent="0.2">
      <c r="A3292" s="14" t="s">
        <v>71</v>
      </c>
      <c r="B3292" s="14" t="s">
        <v>152</v>
      </c>
      <c r="C3292" s="14" t="s">
        <v>141</v>
      </c>
      <c r="D3292" s="14" t="s">
        <v>6</v>
      </c>
      <c r="E3292" s="14" t="s">
        <v>80</v>
      </c>
      <c r="F3292" s="43">
        <v>0.13239884376525879</v>
      </c>
      <c r="V3292"/>
    </row>
    <row r="3293" spans="1:22" x14ac:dyDescent="0.2">
      <c r="A3293" s="14" t="s">
        <v>72</v>
      </c>
      <c r="B3293" s="14" t="s">
        <v>152</v>
      </c>
      <c r="C3293" s="14" t="s">
        <v>153</v>
      </c>
      <c r="D3293" s="14" t="s">
        <v>6</v>
      </c>
      <c r="E3293" s="14" t="s">
        <v>80</v>
      </c>
      <c r="F3293" s="43">
        <v>2381.6489778757095</v>
      </c>
      <c r="V3293"/>
    </row>
    <row r="3294" spans="1:22" x14ac:dyDescent="0.2">
      <c r="A3294" s="14" t="s">
        <v>72</v>
      </c>
      <c r="B3294" s="14" t="s">
        <v>152</v>
      </c>
      <c r="C3294" s="14" t="s">
        <v>49</v>
      </c>
      <c r="D3294" s="14" t="s">
        <v>6</v>
      </c>
      <c r="E3294" s="14" t="s">
        <v>80</v>
      </c>
      <c r="F3294" s="43">
        <v>172.17431640625</v>
      </c>
      <c r="V3294"/>
    </row>
    <row r="3295" spans="1:22" x14ac:dyDescent="0.2">
      <c r="A3295" s="14" t="s">
        <v>72</v>
      </c>
      <c r="B3295" s="14" t="s">
        <v>152</v>
      </c>
      <c r="C3295" s="14" t="s">
        <v>141</v>
      </c>
      <c r="D3295" s="14" t="s">
        <v>6</v>
      </c>
      <c r="E3295" s="14" t="s">
        <v>80</v>
      </c>
      <c r="F3295" s="43">
        <v>0.17583560943603516</v>
      </c>
      <c r="V3295"/>
    </row>
    <row r="3296" spans="1:22" x14ac:dyDescent="0.2">
      <c r="A3296" s="14" t="s">
        <v>70</v>
      </c>
      <c r="B3296" s="14" t="s">
        <v>70</v>
      </c>
      <c r="C3296" s="14" t="s">
        <v>153</v>
      </c>
      <c r="D3296" s="14" t="s">
        <v>6</v>
      </c>
      <c r="E3296" s="14" t="s">
        <v>157</v>
      </c>
      <c r="F3296" s="43">
        <v>880.77329900000018</v>
      </c>
      <c r="V3296"/>
    </row>
    <row r="3297" spans="1:22" x14ac:dyDescent="0.2">
      <c r="A3297" s="14" t="s">
        <v>70</v>
      </c>
      <c r="B3297" s="14" t="s">
        <v>70</v>
      </c>
      <c r="C3297" s="14" t="s">
        <v>49</v>
      </c>
      <c r="D3297" s="14" t="s">
        <v>6</v>
      </c>
      <c r="E3297" s="14" t="s">
        <v>157</v>
      </c>
      <c r="F3297" s="43">
        <v>63.672916412353516</v>
      </c>
      <c r="V3297"/>
    </row>
    <row r="3298" spans="1:22" x14ac:dyDescent="0.2">
      <c r="A3298" s="14" t="s">
        <v>70</v>
      </c>
      <c r="B3298" s="14" t="s">
        <v>70</v>
      </c>
      <c r="C3298" s="14" t="s">
        <v>141</v>
      </c>
      <c r="D3298" s="14" t="s">
        <v>6</v>
      </c>
      <c r="E3298" s="14" t="s">
        <v>157</v>
      </c>
      <c r="F3298" s="43">
        <v>6.5026924014091492E-2</v>
      </c>
      <c r="V3298"/>
    </row>
    <row r="3299" spans="1:22" x14ac:dyDescent="0.2">
      <c r="A3299" s="14" t="s">
        <v>71</v>
      </c>
      <c r="B3299" s="14" t="s">
        <v>70</v>
      </c>
      <c r="C3299" s="14" t="s">
        <v>153</v>
      </c>
      <c r="D3299" s="14" t="s">
        <v>6</v>
      </c>
      <c r="E3299" s="14" t="s">
        <v>157</v>
      </c>
      <c r="F3299" s="43">
        <v>880.77329900000007</v>
      </c>
      <c r="V3299"/>
    </row>
    <row r="3300" spans="1:22" x14ac:dyDescent="0.2">
      <c r="A3300" s="14" t="s">
        <v>71</v>
      </c>
      <c r="B3300" s="14" t="s">
        <v>70</v>
      </c>
      <c r="C3300" s="14" t="s">
        <v>49</v>
      </c>
      <c r="D3300" s="14" t="s">
        <v>6</v>
      </c>
      <c r="E3300" s="14" t="s">
        <v>157</v>
      </c>
      <c r="F3300" s="43">
        <v>63.672916412353516</v>
      </c>
      <c r="V3300"/>
    </row>
    <row r="3301" spans="1:22" x14ac:dyDescent="0.2">
      <c r="A3301" s="14" t="s">
        <v>71</v>
      </c>
      <c r="B3301" s="14" t="s">
        <v>70</v>
      </c>
      <c r="C3301" s="14" t="s">
        <v>141</v>
      </c>
      <c r="D3301" s="14" t="s">
        <v>6</v>
      </c>
      <c r="E3301" s="14" t="s">
        <v>157</v>
      </c>
      <c r="F3301" s="43">
        <v>6.5026924014091492E-2</v>
      </c>
      <c r="V3301"/>
    </row>
    <row r="3302" spans="1:22" x14ac:dyDescent="0.2">
      <c r="A3302" s="14" t="s">
        <v>72</v>
      </c>
      <c r="B3302" s="14" t="s">
        <v>70</v>
      </c>
      <c r="C3302" s="14" t="s">
        <v>153</v>
      </c>
      <c r="D3302" s="14" t="s">
        <v>6</v>
      </c>
      <c r="E3302" s="14" t="s">
        <v>157</v>
      </c>
      <c r="F3302" s="43">
        <v>880.77329899999995</v>
      </c>
      <c r="V3302"/>
    </row>
    <row r="3303" spans="1:22" x14ac:dyDescent="0.2">
      <c r="A3303" s="14" t="s">
        <v>72</v>
      </c>
      <c r="B3303" s="14" t="s">
        <v>70</v>
      </c>
      <c r="C3303" s="14" t="s">
        <v>49</v>
      </c>
      <c r="D3303" s="14" t="s">
        <v>6</v>
      </c>
      <c r="E3303" s="14" t="s">
        <v>157</v>
      </c>
      <c r="F3303" s="43">
        <v>63.672916412353516</v>
      </c>
      <c r="V3303"/>
    </row>
    <row r="3304" spans="1:22" x14ac:dyDescent="0.2">
      <c r="A3304" s="14" t="s">
        <v>72</v>
      </c>
      <c r="B3304" s="14" t="s">
        <v>70</v>
      </c>
      <c r="C3304" s="14" t="s">
        <v>141</v>
      </c>
      <c r="D3304" s="14" t="s">
        <v>6</v>
      </c>
      <c r="E3304" s="14" t="s">
        <v>157</v>
      </c>
      <c r="F3304" s="43">
        <v>6.5026924014091492E-2</v>
      </c>
      <c r="V3304"/>
    </row>
    <row r="3305" spans="1:22" x14ac:dyDescent="0.2">
      <c r="A3305" s="14" t="s">
        <v>70</v>
      </c>
      <c r="B3305" s="14" t="s">
        <v>152</v>
      </c>
      <c r="C3305" s="14" t="s">
        <v>153</v>
      </c>
      <c r="D3305" s="14" t="s">
        <v>6</v>
      </c>
      <c r="E3305" s="14" t="s">
        <v>157</v>
      </c>
      <c r="F3305" s="43">
        <v>880.77329899999995</v>
      </c>
      <c r="V3305"/>
    </row>
    <row r="3306" spans="1:22" x14ac:dyDescent="0.2">
      <c r="A3306" s="14" t="s">
        <v>70</v>
      </c>
      <c r="B3306" s="14" t="s">
        <v>152</v>
      </c>
      <c r="C3306" s="14" t="s">
        <v>49</v>
      </c>
      <c r="D3306" s="14" t="s">
        <v>6</v>
      </c>
      <c r="E3306" s="14" t="s">
        <v>157</v>
      </c>
      <c r="F3306" s="43">
        <v>63.672916412353516</v>
      </c>
      <c r="V3306"/>
    </row>
    <row r="3307" spans="1:22" x14ac:dyDescent="0.2">
      <c r="A3307" s="14" t="s">
        <v>70</v>
      </c>
      <c r="B3307" s="14" t="s">
        <v>152</v>
      </c>
      <c r="C3307" s="14" t="s">
        <v>141</v>
      </c>
      <c r="D3307" s="14" t="s">
        <v>6</v>
      </c>
      <c r="E3307" s="14" t="s">
        <v>157</v>
      </c>
      <c r="F3307" s="43">
        <v>6.5026924014091492E-2</v>
      </c>
      <c r="V3307"/>
    </row>
    <row r="3308" spans="1:22" x14ac:dyDescent="0.2">
      <c r="A3308" s="14" t="s">
        <v>71</v>
      </c>
      <c r="B3308" s="14" t="s">
        <v>152</v>
      </c>
      <c r="C3308" s="14" t="s">
        <v>153</v>
      </c>
      <c r="D3308" s="14" t="s">
        <v>6</v>
      </c>
      <c r="E3308" s="14" t="s">
        <v>157</v>
      </c>
      <c r="F3308" s="43">
        <v>880.77329900000029</v>
      </c>
      <c r="V3308"/>
    </row>
    <row r="3309" spans="1:22" x14ac:dyDescent="0.2">
      <c r="A3309" s="14" t="s">
        <v>71</v>
      </c>
      <c r="B3309" s="14" t="s">
        <v>152</v>
      </c>
      <c r="C3309" s="14" t="s">
        <v>49</v>
      </c>
      <c r="D3309" s="14" t="s">
        <v>6</v>
      </c>
      <c r="E3309" s="14" t="s">
        <v>157</v>
      </c>
      <c r="F3309" s="43">
        <v>63.672916412353516</v>
      </c>
      <c r="V3309"/>
    </row>
    <row r="3310" spans="1:22" x14ac:dyDescent="0.2">
      <c r="A3310" s="14" t="s">
        <v>71</v>
      </c>
      <c r="B3310" s="14" t="s">
        <v>152</v>
      </c>
      <c r="C3310" s="14" t="s">
        <v>141</v>
      </c>
      <c r="D3310" s="14" t="s">
        <v>6</v>
      </c>
      <c r="E3310" s="14" t="s">
        <v>157</v>
      </c>
      <c r="F3310" s="43">
        <v>6.5026924014091492E-2</v>
      </c>
      <c r="V3310"/>
    </row>
    <row r="3311" spans="1:22" x14ac:dyDescent="0.2">
      <c r="A3311" s="14" t="s">
        <v>72</v>
      </c>
      <c r="B3311" s="14" t="s">
        <v>152</v>
      </c>
      <c r="C3311" s="14" t="s">
        <v>153</v>
      </c>
      <c r="D3311" s="14" t="s">
        <v>6</v>
      </c>
      <c r="E3311" s="14" t="s">
        <v>157</v>
      </c>
      <c r="F3311" s="43">
        <v>880.77329900000018</v>
      </c>
      <c r="V3311"/>
    </row>
    <row r="3312" spans="1:22" x14ac:dyDescent="0.2">
      <c r="A3312" s="14" t="s">
        <v>72</v>
      </c>
      <c r="B3312" s="14" t="s">
        <v>152</v>
      </c>
      <c r="C3312" s="14" t="s">
        <v>49</v>
      </c>
      <c r="D3312" s="14" t="s">
        <v>6</v>
      </c>
      <c r="E3312" s="14" t="s">
        <v>157</v>
      </c>
      <c r="F3312" s="43">
        <v>63.672916412353516</v>
      </c>
      <c r="V3312"/>
    </row>
    <row r="3313" spans="1:22" x14ac:dyDescent="0.2">
      <c r="A3313" s="14" t="s">
        <v>72</v>
      </c>
      <c r="B3313" s="14" t="s">
        <v>152</v>
      </c>
      <c r="C3313" s="14" t="s">
        <v>141</v>
      </c>
      <c r="D3313" s="14" t="s">
        <v>6</v>
      </c>
      <c r="E3313" s="14" t="s">
        <v>157</v>
      </c>
      <c r="F3313" s="43">
        <v>6.5026924014091492E-2</v>
      </c>
      <c r="V3313"/>
    </row>
    <row r="3314" spans="1:22" x14ac:dyDescent="0.2">
      <c r="A3314" s="14" t="s">
        <v>70</v>
      </c>
      <c r="B3314" s="14" t="s">
        <v>70</v>
      </c>
      <c r="C3314" s="14" t="s">
        <v>153</v>
      </c>
      <c r="D3314" s="14" t="s">
        <v>6</v>
      </c>
      <c r="E3314" s="14" t="s">
        <v>158</v>
      </c>
      <c r="F3314" s="44">
        <v>39.382634500000009</v>
      </c>
      <c r="V3314"/>
    </row>
    <row r="3315" spans="1:22" x14ac:dyDescent="0.2">
      <c r="A3315" s="14" t="s">
        <v>70</v>
      </c>
      <c r="B3315" s="14" t="s">
        <v>70</v>
      </c>
      <c r="C3315" s="14" t="s">
        <v>49</v>
      </c>
      <c r="D3315" s="14" t="s">
        <v>6</v>
      </c>
      <c r="E3315" s="14" t="s">
        <v>158</v>
      </c>
      <c r="F3315" s="43">
        <v>2.8470518589019775</v>
      </c>
      <c r="V3315"/>
    </row>
    <row r="3316" spans="1:22" x14ac:dyDescent="0.2">
      <c r="A3316" s="14" t="s">
        <v>70</v>
      </c>
      <c r="B3316" s="14" t="s">
        <v>70</v>
      </c>
      <c r="C3316" s="14" t="s">
        <v>141</v>
      </c>
      <c r="D3316" s="14" t="s">
        <v>6</v>
      </c>
      <c r="E3316" s="14" t="s">
        <v>158</v>
      </c>
      <c r="F3316" s="43">
        <v>2.907594433054328E-3</v>
      </c>
      <c r="V3316"/>
    </row>
    <row r="3317" spans="1:22" x14ac:dyDescent="0.2">
      <c r="A3317" s="14" t="s">
        <v>71</v>
      </c>
      <c r="B3317" s="14" t="s">
        <v>70</v>
      </c>
      <c r="C3317" s="14" t="s">
        <v>153</v>
      </c>
      <c r="D3317" s="14" t="s">
        <v>6</v>
      </c>
      <c r="E3317" s="14" t="s">
        <v>158</v>
      </c>
      <c r="F3317" s="44">
        <v>39.382634500000009</v>
      </c>
      <c r="V3317"/>
    </row>
    <row r="3318" spans="1:22" x14ac:dyDescent="0.2">
      <c r="A3318" s="14" t="s">
        <v>71</v>
      </c>
      <c r="B3318" s="14" t="s">
        <v>70</v>
      </c>
      <c r="C3318" s="14" t="s">
        <v>49</v>
      </c>
      <c r="D3318" s="14" t="s">
        <v>6</v>
      </c>
      <c r="E3318" s="14" t="s">
        <v>158</v>
      </c>
      <c r="F3318" s="43">
        <v>2.8470518589019775</v>
      </c>
      <c r="V3318"/>
    </row>
    <row r="3319" spans="1:22" x14ac:dyDescent="0.2">
      <c r="A3319" s="14" t="s">
        <v>71</v>
      </c>
      <c r="B3319" s="14" t="s">
        <v>70</v>
      </c>
      <c r="C3319" s="14" t="s">
        <v>141</v>
      </c>
      <c r="D3319" s="14" t="s">
        <v>6</v>
      </c>
      <c r="E3319" s="14" t="s">
        <v>158</v>
      </c>
      <c r="F3319" s="43">
        <v>2.907594433054328E-3</v>
      </c>
      <c r="V3319"/>
    </row>
    <row r="3320" spans="1:22" x14ac:dyDescent="0.2">
      <c r="A3320" s="14" t="s">
        <v>72</v>
      </c>
      <c r="B3320" s="14" t="s">
        <v>70</v>
      </c>
      <c r="C3320" s="14" t="s">
        <v>153</v>
      </c>
      <c r="D3320" s="14" t="s">
        <v>6</v>
      </c>
      <c r="E3320" s="14" t="s">
        <v>158</v>
      </c>
      <c r="F3320" s="44">
        <v>39.382634499999995</v>
      </c>
      <c r="V3320"/>
    </row>
    <row r="3321" spans="1:22" x14ac:dyDescent="0.2">
      <c r="A3321" s="14" t="s">
        <v>72</v>
      </c>
      <c r="B3321" s="14" t="s">
        <v>70</v>
      </c>
      <c r="C3321" s="14" t="s">
        <v>49</v>
      </c>
      <c r="D3321" s="14" t="s">
        <v>6</v>
      </c>
      <c r="E3321" s="14" t="s">
        <v>158</v>
      </c>
      <c r="F3321" s="43">
        <v>2.8470518589019775</v>
      </c>
      <c r="V3321"/>
    </row>
    <row r="3322" spans="1:22" x14ac:dyDescent="0.2">
      <c r="A3322" s="14" t="s">
        <v>72</v>
      </c>
      <c r="B3322" s="14" t="s">
        <v>70</v>
      </c>
      <c r="C3322" s="14" t="s">
        <v>141</v>
      </c>
      <c r="D3322" s="14" t="s">
        <v>6</v>
      </c>
      <c r="E3322" s="14" t="s">
        <v>158</v>
      </c>
      <c r="F3322" s="43">
        <v>2.907594433054328E-3</v>
      </c>
      <c r="V3322"/>
    </row>
    <row r="3323" spans="1:22" x14ac:dyDescent="0.2">
      <c r="A3323" s="14" t="s">
        <v>70</v>
      </c>
      <c r="B3323" s="14" t="s">
        <v>152</v>
      </c>
      <c r="C3323" s="14" t="s">
        <v>153</v>
      </c>
      <c r="D3323" s="14" t="s">
        <v>6</v>
      </c>
      <c r="E3323" s="14" t="s">
        <v>158</v>
      </c>
      <c r="F3323" s="44">
        <v>157.53053800000004</v>
      </c>
      <c r="V3323"/>
    </row>
    <row r="3324" spans="1:22" x14ac:dyDescent="0.2">
      <c r="A3324" s="14" t="s">
        <v>70</v>
      </c>
      <c r="B3324" s="14" t="s">
        <v>152</v>
      </c>
      <c r="C3324" s="14" t="s">
        <v>49</v>
      </c>
      <c r="D3324" s="14" t="s">
        <v>6</v>
      </c>
      <c r="E3324" s="14" t="s">
        <v>158</v>
      </c>
      <c r="F3324" s="43">
        <v>11.38820743560791</v>
      </c>
      <c r="V3324"/>
    </row>
    <row r="3325" spans="1:22" x14ac:dyDescent="0.2">
      <c r="A3325" s="14" t="s">
        <v>70</v>
      </c>
      <c r="B3325" s="14" t="s">
        <v>152</v>
      </c>
      <c r="C3325" s="14" t="s">
        <v>141</v>
      </c>
      <c r="D3325" s="14" t="s">
        <v>6</v>
      </c>
      <c r="E3325" s="14" t="s">
        <v>158</v>
      </c>
      <c r="F3325" s="43">
        <v>1.1630377732217312E-2</v>
      </c>
      <c r="V3325"/>
    </row>
    <row r="3326" spans="1:22" x14ac:dyDescent="0.2">
      <c r="A3326" s="14" t="s">
        <v>71</v>
      </c>
      <c r="B3326" s="14" t="s">
        <v>152</v>
      </c>
      <c r="C3326" s="14" t="s">
        <v>153</v>
      </c>
      <c r="D3326" s="14" t="s">
        <v>6</v>
      </c>
      <c r="E3326" s="14" t="s">
        <v>158</v>
      </c>
      <c r="F3326" s="44">
        <v>157.53053799999998</v>
      </c>
      <c r="V3326"/>
    </row>
    <row r="3327" spans="1:22" x14ac:dyDescent="0.2">
      <c r="A3327" s="14" t="s">
        <v>71</v>
      </c>
      <c r="B3327" s="14" t="s">
        <v>152</v>
      </c>
      <c r="C3327" s="14" t="s">
        <v>49</v>
      </c>
      <c r="D3327" s="14" t="s">
        <v>6</v>
      </c>
      <c r="E3327" s="14" t="s">
        <v>158</v>
      </c>
      <c r="F3327" s="43">
        <v>11.38820743560791</v>
      </c>
      <c r="V3327"/>
    </row>
    <row r="3328" spans="1:22" x14ac:dyDescent="0.2">
      <c r="A3328" s="14" t="s">
        <v>71</v>
      </c>
      <c r="B3328" s="14" t="s">
        <v>152</v>
      </c>
      <c r="C3328" s="14" t="s">
        <v>141</v>
      </c>
      <c r="D3328" s="14" t="s">
        <v>6</v>
      </c>
      <c r="E3328" s="14" t="s">
        <v>158</v>
      </c>
      <c r="F3328" s="43">
        <v>1.1630377732217312E-2</v>
      </c>
      <c r="V3328"/>
    </row>
    <row r="3329" spans="1:22" x14ac:dyDescent="0.2">
      <c r="A3329" s="14" t="s">
        <v>72</v>
      </c>
      <c r="B3329" s="14" t="s">
        <v>152</v>
      </c>
      <c r="C3329" s="14" t="s">
        <v>153</v>
      </c>
      <c r="D3329" s="14" t="s">
        <v>6</v>
      </c>
      <c r="E3329" s="14" t="s">
        <v>158</v>
      </c>
      <c r="F3329" s="44">
        <v>157.53053800000006</v>
      </c>
      <c r="V3329"/>
    </row>
    <row r="3330" spans="1:22" x14ac:dyDescent="0.2">
      <c r="A3330" s="14" t="s">
        <v>72</v>
      </c>
      <c r="B3330" s="14" t="s">
        <v>152</v>
      </c>
      <c r="C3330" s="14" t="s">
        <v>49</v>
      </c>
      <c r="D3330" s="14" t="s">
        <v>6</v>
      </c>
      <c r="E3330" s="14" t="s">
        <v>158</v>
      </c>
      <c r="F3330" s="43">
        <v>11.38820743560791</v>
      </c>
      <c r="V3330"/>
    </row>
    <row r="3331" spans="1:22" x14ac:dyDescent="0.2">
      <c r="A3331" s="14" t="s">
        <v>72</v>
      </c>
      <c r="B3331" s="14" t="s">
        <v>152</v>
      </c>
      <c r="C3331" s="14" t="s">
        <v>141</v>
      </c>
      <c r="D3331" s="14" t="s">
        <v>6</v>
      </c>
      <c r="E3331" s="14" t="s">
        <v>158</v>
      </c>
      <c r="F3331" s="43">
        <v>1.1630377732217312E-2</v>
      </c>
      <c r="V3331"/>
    </row>
    <row r="3332" spans="1:22" x14ac:dyDescent="0.2">
      <c r="A3332" s="14" t="s">
        <v>70</v>
      </c>
      <c r="B3332" s="14" t="s">
        <v>70</v>
      </c>
      <c r="C3332" s="14" t="s">
        <v>153</v>
      </c>
      <c r="D3332" s="14" t="s">
        <v>6</v>
      </c>
      <c r="E3332" s="14" t="s">
        <v>161</v>
      </c>
      <c r="F3332" s="43">
        <v>12.231500999999998</v>
      </c>
      <c r="V3332"/>
    </row>
    <row r="3333" spans="1:22" x14ac:dyDescent="0.2">
      <c r="A3333" s="14" t="s">
        <v>70</v>
      </c>
      <c r="B3333" s="14" t="s">
        <v>70</v>
      </c>
      <c r="C3333" s="14" t="s">
        <v>49</v>
      </c>
      <c r="D3333" s="14" t="s">
        <v>6</v>
      </c>
      <c r="E3333" s="14" t="s">
        <v>161</v>
      </c>
      <c r="F3333" s="43">
        <v>0.88424038887023926</v>
      </c>
      <c r="V3333"/>
    </row>
    <row r="3334" spans="1:22" x14ac:dyDescent="0.2">
      <c r="A3334" s="14" t="s">
        <v>70</v>
      </c>
      <c r="B3334" s="14" t="s">
        <v>70</v>
      </c>
      <c r="C3334" s="14" t="s">
        <v>141</v>
      </c>
      <c r="D3334" s="14" t="s">
        <v>6</v>
      </c>
      <c r="E3334" s="14" t="s">
        <v>161</v>
      </c>
      <c r="F3334" s="43">
        <v>9.030437795445323E-4</v>
      </c>
      <c r="V3334"/>
    </row>
    <row r="3335" spans="1:22" x14ac:dyDescent="0.2">
      <c r="A3335" s="14" t="s">
        <v>71</v>
      </c>
      <c r="B3335" s="14" t="s">
        <v>70</v>
      </c>
      <c r="C3335" s="14" t="s">
        <v>153</v>
      </c>
      <c r="D3335" s="14" t="s">
        <v>6</v>
      </c>
      <c r="E3335" s="14" t="s">
        <v>161</v>
      </c>
      <c r="F3335" s="43">
        <v>12.231501</v>
      </c>
      <c r="V3335"/>
    </row>
    <row r="3336" spans="1:22" x14ac:dyDescent="0.2">
      <c r="A3336" s="14" t="s">
        <v>71</v>
      </c>
      <c r="B3336" s="14" t="s">
        <v>70</v>
      </c>
      <c r="C3336" s="14" t="s">
        <v>49</v>
      </c>
      <c r="D3336" s="14" t="s">
        <v>6</v>
      </c>
      <c r="E3336" s="14" t="s">
        <v>161</v>
      </c>
      <c r="F3336" s="43">
        <v>0.88424038887023926</v>
      </c>
      <c r="V3336"/>
    </row>
    <row r="3337" spans="1:22" x14ac:dyDescent="0.2">
      <c r="A3337" s="14" t="s">
        <v>71</v>
      </c>
      <c r="B3337" s="14" t="s">
        <v>70</v>
      </c>
      <c r="C3337" s="14" t="s">
        <v>141</v>
      </c>
      <c r="D3337" s="14" t="s">
        <v>6</v>
      </c>
      <c r="E3337" s="14" t="s">
        <v>161</v>
      </c>
      <c r="F3337" s="43">
        <v>9.030437795445323E-4</v>
      </c>
      <c r="V3337"/>
    </row>
    <row r="3338" spans="1:22" x14ac:dyDescent="0.2">
      <c r="A3338" s="14" t="s">
        <v>72</v>
      </c>
      <c r="B3338" s="14" t="s">
        <v>70</v>
      </c>
      <c r="C3338" s="14" t="s">
        <v>153</v>
      </c>
      <c r="D3338" s="14" t="s">
        <v>6</v>
      </c>
      <c r="E3338" s="14" t="s">
        <v>161</v>
      </c>
      <c r="F3338" s="43">
        <v>12.231501000000002</v>
      </c>
      <c r="V3338"/>
    </row>
    <row r="3339" spans="1:22" x14ac:dyDescent="0.2">
      <c r="A3339" s="14" t="s">
        <v>72</v>
      </c>
      <c r="B3339" s="14" t="s">
        <v>70</v>
      </c>
      <c r="C3339" s="14" t="s">
        <v>49</v>
      </c>
      <c r="D3339" s="14" t="s">
        <v>6</v>
      </c>
      <c r="E3339" s="14" t="s">
        <v>161</v>
      </c>
      <c r="F3339" s="43">
        <v>0.88424038887023926</v>
      </c>
      <c r="V3339"/>
    </row>
    <row r="3340" spans="1:22" x14ac:dyDescent="0.2">
      <c r="A3340" s="14" t="s">
        <v>72</v>
      </c>
      <c r="B3340" s="14" t="s">
        <v>70</v>
      </c>
      <c r="C3340" s="14" t="s">
        <v>141</v>
      </c>
      <c r="D3340" s="14" t="s">
        <v>6</v>
      </c>
      <c r="E3340" s="14" t="s">
        <v>161</v>
      </c>
      <c r="F3340" s="43">
        <v>9.030437795445323E-4</v>
      </c>
      <c r="V3340"/>
    </row>
    <row r="3341" spans="1:22" x14ac:dyDescent="0.2">
      <c r="A3341" s="14" t="s">
        <v>70</v>
      </c>
      <c r="B3341" s="14" t="s">
        <v>152</v>
      </c>
      <c r="C3341" s="14" t="s">
        <v>153</v>
      </c>
      <c r="D3341" s="14" t="s">
        <v>6</v>
      </c>
      <c r="E3341" s="14" t="s">
        <v>161</v>
      </c>
      <c r="F3341" s="43">
        <v>12.231501000000005</v>
      </c>
      <c r="V3341"/>
    </row>
    <row r="3342" spans="1:22" x14ac:dyDescent="0.2">
      <c r="A3342" s="14" t="s">
        <v>70</v>
      </c>
      <c r="B3342" s="14" t="s">
        <v>152</v>
      </c>
      <c r="C3342" s="14" t="s">
        <v>49</v>
      </c>
      <c r="D3342" s="14" t="s">
        <v>6</v>
      </c>
      <c r="E3342" s="14" t="s">
        <v>161</v>
      </c>
      <c r="F3342" s="43">
        <v>0.88424038887023926</v>
      </c>
      <c r="V3342"/>
    </row>
    <row r="3343" spans="1:22" x14ac:dyDescent="0.2">
      <c r="A3343" s="14" t="s">
        <v>70</v>
      </c>
      <c r="B3343" s="14" t="s">
        <v>152</v>
      </c>
      <c r="C3343" s="14" t="s">
        <v>141</v>
      </c>
      <c r="D3343" s="14" t="s">
        <v>6</v>
      </c>
      <c r="E3343" s="14" t="s">
        <v>161</v>
      </c>
      <c r="F3343" s="43">
        <v>9.030437795445323E-4</v>
      </c>
      <c r="V3343"/>
    </row>
    <row r="3344" spans="1:22" x14ac:dyDescent="0.2">
      <c r="A3344" s="14" t="s">
        <v>71</v>
      </c>
      <c r="B3344" s="14" t="s">
        <v>152</v>
      </c>
      <c r="C3344" s="14" t="s">
        <v>153</v>
      </c>
      <c r="D3344" s="14" t="s">
        <v>6</v>
      </c>
      <c r="E3344" s="14" t="s">
        <v>161</v>
      </c>
      <c r="F3344" s="43">
        <v>12.231500999999998</v>
      </c>
      <c r="V3344"/>
    </row>
    <row r="3345" spans="1:22" x14ac:dyDescent="0.2">
      <c r="A3345" s="14" t="s">
        <v>71</v>
      </c>
      <c r="B3345" s="14" t="s">
        <v>152</v>
      </c>
      <c r="C3345" s="14" t="s">
        <v>49</v>
      </c>
      <c r="D3345" s="14" t="s">
        <v>6</v>
      </c>
      <c r="E3345" s="14" t="s">
        <v>161</v>
      </c>
      <c r="F3345" s="43">
        <v>0.88424038887023926</v>
      </c>
      <c r="V3345"/>
    </row>
    <row r="3346" spans="1:22" x14ac:dyDescent="0.2">
      <c r="A3346" s="14" t="s">
        <v>71</v>
      </c>
      <c r="B3346" s="14" t="s">
        <v>152</v>
      </c>
      <c r="C3346" s="14" t="s">
        <v>141</v>
      </c>
      <c r="D3346" s="14" t="s">
        <v>6</v>
      </c>
      <c r="E3346" s="14" t="s">
        <v>161</v>
      </c>
      <c r="F3346" s="43">
        <v>9.030437795445323E-4</v>
      </c>
      <c r="V3346"/>
    </row>
    <row r="3347" spans="1:22" x14ac:dyDescent="0.2">
      <c r="A3347" s="14" t="s">
        <v>72</v>
      </c>
      <c r="B3347" s="14" t="s">
        <v>152</v>
      </c>
      <c r="C3347" s="14" t="s">
        <v>153</v>
      </c>
      <c r="D3347" s="14" t="s">
        <v>6</v>
      </c>
      <c r="E3347" s="14" t="s">
        <v>161</v>
      </c>
      <c r="F3347" s="43">
        <v>12.231501</v>
      </c>
      <c r="V3347"/>
    </row>
    <row r="3348" spans="1:22" x14ac:dyDescent="0.2">
      <c r="A3348" s="14" t="s">
        <v>72</v>
      </c>
      <c r="B3348" s="14" t="s">
        <v>152</v>
      </c>
      <c r="C3348" s="14" t="s">
        <v>49</v>
      </c>
      <c r="D3348" s="14" t="s">
        <v>6</v>
      </c>
      <c r="E3348" s="14" t="s">
        <v>161</v>
      </c>
      <c r="F3348" s="43">
        <v>0.88424038887023926</v>
      </c>
      <c r="V3348"/>
    </row>
    <row r="3349" spans="1:22" x14ac:dyDescent="0.2">
      <c r="A3349" s="14" t="s">
        <v>72</v>
      </c>
      <c r="B3349" s="14" t="s">
        <v>152</v>
      </c>
      <c r="C3349" s="14" t="s">
        <v>141</v>
      </c>
      <c r="D3349" s="14" t="s">
        <v>6</v>
      </c>
      <c r="E3349" s="14" t="s">
        <v>161</v>
      </c>
      <c r="F3349" s="43">
        <v>9.030437795445323E-4</v>
      </c>
      <c r="V3349"/>
    </row>
    <row r="3350" spans="1:22" x14ac:dyDescent="0.2">
      <c r="A3350" s="14" t="s">
        <v>70</v>
      </c>
      <c r="B3350" s="14" t="s">
        <v>70</v>
      </c>
      <c r="C3350" s="14" t="s">
        <v>153</v>
      </c>
      <c r="D3350" s="14" t="s">
        <v>6</v>
      </c>
      <c r="E3350" s="14" t="s">
        <v>160</v>
      </c>
      <c r="F3350" s="44">
        <v>8.2254560013802198</v>
      </c>
      <c r="V3350"/>
    </row>
    <row r="3351" spans="1:22" x14ac:dyDescent="0.2">
      <c r="A3351" s="14" t="s">
        <v>70</v>
      </c>
      <c r="B3351" s="14" t="s">
        <v>70</v>
      </c>
      <c r="C3351" s="14" t="s">
        <v>49</v>
      </c>
      <c r="D3351" s="14" t="s">
        <v>6</v>
      </c>
      <c r="E3351" s="14" t="s">
        <v>160</v>
      </c>
      <c r="F3351" s="43">
        <v>0.59463512897491455</v>
      </c>
      <c r="V3351"/>
    </row>
    <row r="3352" spans="1:22" x14ac:dyDescent="0.2">
      <c r="A3352" s="14" t="s">
        <v>70</v>
      </c>
      <c r="B3352" s="14" t="s">
        <v>70</v>
      </c>
      <c r="C3352" s="14" t="s">
        <v>141</v>
      </c>
      <c r="D3352" s="14" t="s">
        <v>6</v>
      </c>
      <c r="E3352" s="14" t="s">
        <v>160</v>
      </c>
      <c r="F3352" s="43">
        <v>6.0728011885657907E-4</v>
      </c>
      <c r="V3352"/>
    </row>
    <row r="3353" spans="1:22" x14ac:dyDescent="0.2">
      <c r="A3353" s="14" t="s">
        <v>71</v>
      </c>
      <c r="B3353" s="14" t="s">
        <v>70</v>
      </c>
      <c r="C3353" s="14" t="s">
        <v>153</v>
      </c>
      <c r="D3353" s="14" t="s">
        <v>6</v>
      </c>
      <c r="E3353" s="14" t="s">
        <v>160</v>
      </c>
      <c r="F3353" s="44">
        <v>8.2254560013802198</v>
      </c>
      <c r="V3353"/>
    </row>
    <row r="3354" spans="1:22" x14ac:dyDescent="0.2">
      <c r="A3354" s="14" t="s">
        <v>71</v>
      </c>
      <c r="B3354" s="14" t="s">
        <v>70</v>
      </c>
      <c r="C3354" s="14" t="s">
        <v>49</v>
      </c>
      <c r="D3354" s="14" t="s">
        <v>6</v>
      </c>
      <c r="E3354" s="14" t="s">
        <v>160</v>
      </c>
      <c r="F3354" s="43">
        <v>0.59463512897491455</v>
      </c>
      <c r="V3354"/>
    </row>
    <row r="3355" spans="1:22" x14ac:dyDescent="0.2">
      <c r="A3355" s="14" t="s">
        <v>71</v>
      </c>
      <c r="B3355" s="14" t="s">
        <v>70</v>
      </c>
      <c r="C3355" s="14" t="s">
        <v>141</v>
      </c>
      <c r="D3355" s="14" t="s">
        <v>6</v>
      </c>
      <c r="E3355" s="14" t="s">
        <v>160</v>
      </c>
      <c r="F3355" s="43">
        <v>6.0728011885657907E-4</v>
      </c>
      <c r="V3355"/>
    </row>
    <row r="3356" spans="1:22" x14ac:dyDescent="0.2">
      <c r="A3356" s="14" t="s">
        <v>72</v>
      </c>
      <c r="B3356" s="14" t="s">
        <v>70</v>
      </c>
      <c r="C3356" s="14" t="s">
        <v>153</v>
      </c>
      <c r="D3356" s="14" t="s">
        <v>6</v>
      </c>
      <c r="E3356" s="14" t="s">
        <v>160</v>
      </c>
      <c r="F3356" s="44">
        <v>8.2254560013802198</v>
      </c>
      <c r="V3356"/>
    </row>
    <row r="3357" spans="1:22" x14ac:dyDescent="0.2">
      <c r="A3357" s="14" t="s">
        <v>72</v>
      </c>
      <c r="B3357" s="14" t="s">
        <v>70</v>
      </c>
      <c r="C3357" s="14" t="s">
        <v>49</v>
      </c>
      <c r="D3357" s="14" t="s">
        <v>6</v>
      </c>
      <c r="E3357" s="14" t="s">
        <v>160</v>
      </c>
      <c r="F3357" s="43">
        <v>0.59463512897491455</v>
      </c>
      <c r="V3357"/>
    </row>
    <row r="3358" spans="1:22" x14ac:dyDescent="0.2">
      <c r="A3358" s="14" t="s">
        <v>72</v>
      </c>
      <c r="B3358" s="14" t="s">
        <v>70</v>
      </c>
      <c r="C3358" s="14" t="s">
        <v>141</v>
      </c>
      <c r="D3358" s="14" t="s">
        <v>6</v>
      </c>
      <c r="E3358" s="14" t="s">
        <v>160</v>
      </c>
      <c r="F3358" s="43">
        <v>6.0728011885657907E-4</v>
      </c>
      <c r="V3358"/>
    </row>
    <row r="3359" spans="1:22" x14ac:dyDescent="0.2">
      <c r="A3359" s="14" t="s">
        <v>70</v>
      </c>
      <c r="B3359" s="14" t="s">
        <v>152</v>
      </c>
      <c r="C3359" s="14" t="s">
        <v>153</v>
      </c>
      <c r="D3359" s="14" t="s">
        <v>6</v>
      </c>
      <c r="E3359" s="14" t="s">
        <v>160</v>
      </c>
      <c r="F3359" s="44">
        <v>8.2254560013802198</v>
      </c>
      <c r="V3359"/>
    </row>
    <row r="3360" spans="1:22" x14ac:dyDescent="0.2">
      <c r="A3360" s="14" t="s">
        <v>70</v>
      </c>
      <c r="B3360" s="14" t="s">
        <v>152</v>
      </c>
      <c r="C3360" s="14" t="s">
        <v>49</v>
      </c>
      <c r="D3360" s="14" t="s">
        <v>6</v>
      </c>
      <c r="E3360" s="14" t="s">
        <v>160</v>
      </c>
      <c r="F3360" s="43">
        <v>0.59463512897491455</v>
      </c>
      <c r="V3360"/>
    </row>
    <row r="3361" spans="1:22" x14ac:dyDescent="0.2">
      <c r="A3361" s="14" t="s">
        <v>70</v>
      </c>
      <c r="B3361" s="14" t="s">
        <v>152</v>
      </c>
      <c r="C3361" s="14" t="s">
        <v>141</v>
      </c>
      <c r="D3361" s="14" t="s">
        <v>6</v>
      </c>
      <c r="E3361" s="14" t="s">
        <v>160</v>
      </c>
      <c r="F3361" s="43">
        <v>6.0728011885657907E-4</v>
      </c>
      <c r="V3361"/>
    </row>
    <row r="3362" spans="1:22" x14ac:dyDescent="0.2">
      <c r="A3362" s="14" t="s">
        <v>71</v>
      </c>
      <c r="B3362" s="14" t="s">
        <v>152</v>
      </c>
      <c r="C3362" s="14" t="s">
        <v>153</v>
      </c>
      <c r="D3362" s="14" t="s">
        <v>6</v>
      </c>
      <c r="E3362" s="14" t="s">
        <v>160</v>
      </c>
      <c r="F3362" s="44">
        <v>8.2254560013802198</v>
      </c>
      <c r="V3362"/>
    </row>
    <row r="3363" spans="1:22" x14ac:dyDescent="0.2">
      <c r="A3363" s="14" t="s">
        <v>71</v>
      </c>
      <c r="B3363" s="14" t="s">
        <v>152</v>
      </c>
      <c r="C3363" s="14" t="s">
        <v>49</v>
      </c>
      <c r="D3363" s="14" t="s">
        <v>6</v>
      </c>
      <c r="E3363" s="14" t="s">
        <v>160</v>
      </c>
      <c r="F3363" s="43">
        <v>0.59463512897491455</v>
      </c>
      <c r="V3363"/>
    </row>
    <row r="3364" spans="1:22" x14ac:dyDescent="0.2">
      <c r="A3364" s="14" t="s">
        <v>71</v>
      </c>
      <c r="B3364" s="14" t="s">
        <v>152</v>
      </c>
      <c r="C3364" s="14" t="s">
        <v>141</v>
      </c>
      <c r="D3364" s="14" t="s">
        <v>6</v>
      </c>
      <c r="E3364" s="14" t="s">
        <v>160</v>
      </c>
      <c r="F3364" s="43">
        <v>6.0728011885657907E-4</v>
      </c>
      <c r="V3364"/>
    </row>
    <row r="3365" spans="1:22" x14ac:dyDescent="0.2">
      <c r="A3365" s="14" t="s">
        <v>72</v>
      </c>
      <c r="B3365" s="14" t="s">
        <v>152</v>
      </c>
      <c r="C3365" s="14" t="s">
        <v>153</v>
      </c>
      <c r="D3365" s="14" t="s">
        <v>6</v>
      </c>
      <c r="E3365" s="14" t="s">
        <v>160</v>
      </c>
      <c r="F3365" s="44">
        <v>8.2254560013802216</v>
      </c>
      <c r="V3365"/>
    </row>
    <row r="3366" spans="1:22" x14ac:dyDescent="0.2">
      <c r="A3366" s="14" t="s">
        <v>72</v>
      </c>
      <c r="B3366" s="14" t="s">
        <v>152</v>
      </c>
      <c r="C3366" s="14" t="s">
        <v>49</v>
      </c>
      <c r="D3366" s="14" t="s">
        <v>6</v>
      </c>
      <c r="E3366" s="14" t="s">
        <v>160</v>
      </c>
      <c r="F3366" s="43">
        <v>0.59463512897491455</v>
      </c>
      <c r="V3366"/>
    </row>
    <row r="3367" spans="1:22" x14ac:dyDescent="0.2">
      <c r="A3367" s="14" t="s">
        <v>72</v>
      </c>
      <c r="B3367" s="14" t="s">
        <v>152</v>
      </c>
      <c r="C3367" s="14" t="s">
        <v>141</v>
      </c>
      <c r="D3367" s="14" t="s">
        <v>6</v>
      </c>
      <c r="E3367" s="14" t="s">
        <v>160</v>
      </c>
      <c r="F3367" s="43">
        <v>6.0728011885657907E-4</v>
      </c>
      <c r="V3367"/>
    </row>
    <row r="3368" spans="1:22" x14ac:dyDescent="0.2">
      <c r="A3368" s="14" t="s">
        <v>70</v>
      </c>
      <c r="B3368" s="14" t="s">
        <v>70</v>
      </c>
      <c r="C3368" s="14" t="s">
        <v>153</v>
      </c>
      <c r="D3368" s="14" t="s">
        <v>6</v>
      </c>
      <c r="E3368" s="14" t="s">
        <v>159</v>
      </c>
      <c r="F3368" s="43">
        <v>10.087641</v>
      </c>
      <c r="V3368"/>
    </row>
    <row r="3369" spans="1:22" x14ac:dyDescent="0.2">
      <c r="A3369" s="14" t="s">
        <v>70</v>
      </c>
      <c r="B3369" s="14" t="s">
        <v>70</v>
      </c>
      <c r="C3369" s="14" t="s">
        <v>49</v>
      </c>
      <c r="D3369" s="14" t="s">
        <v>6</v>
      </c>
      <c r="E3369" s="14" t="s">
        <v>159</v>
      </c>
      <c r="F3369" s="43">
        <v>0.72925633192062378</v>
      </c>
      <c r="V3369"/>
    </row>
    <row r="3370" spans="1:22" x14ac:dyDescent="0.2">
      <c r="A3370" s="14" t="s">
        <v>70</v>
      </c>
      <c r="B3370" s="14" t="s">
        <v>70</v>
      </c>
      <c r="C3370" s="14" t="s">
        <v>141</v>
      </c>
      <c r="D3370" s="14" t="s">
        <v>6</v>
      </c>
      <c r="E3370" s="14" t="s">
        <v>159</v>
      </c>
      <c r="F3370" s="43">
        <v>7.4476399458944798E-4</v>
      </c>
      <c r="V3370"/>
    </row>
    <row r="3371" spans="1:22" x14ac:dyDescent="0.2">
      <c r="A3371" s="14" t="s">
        <v>71</v>
      </c>
      <c r="B3371" s="14" t="s">
        <v>70</v>
      </c>
      <c r="C3371" s="14" t="s">
        <v>153</v>
      </c>
      <c r="D3371" s="14" t="s">
        <v>6</v>
      </c>
      <c r="E3371" s="14" t="s">
        <v>159</v>
      </c>
      <c r="F3371" s="43">
        <v>10.087641</v>
      </c>
      <c r="V3371"/>
    </row>
    <row r="3372" spans="1:22" x14ac:dyDescent="0.2">
      <c r="A3372" s="14" t="s">
        <v>71</v>
      </c>
      <c r="B3372" s="14" t="s">
        <v>70</v>
      </c>
      <c r="C3372" s="14" t="s">
        <v>49</v>
      </c>
      <c r="D3372" s="14" t="s">
        <v>6</v>
      </c>
      <c r="E3372" s="14" t="s">
        <v>159</v>
      </c>
      <c r="F3372" s="43">
        <v>0.72925633192062378</v>
      </c>
      <c r="V3372"/>
    </row>
    <row r="3373" spans="1:22" x14ac:dyDescent="0.2">
      <c r="A3373" s="14" t="s">
        <v>71</v>
      </c>
      <c r="B3373" s="14" t="s">
        <v>70</v>
      </c>
      <c r="C3373" s="14" t="s">
        <v>141</v>
      </c>
      <c r="D3373" s="14" t="s">
        <v>6</v>
      </c>
      <c r="E3373" s="14" t="s">
        <v>159</v>
      </c>
      <c r="F3373" s="43">
        <v>7.4476399458944798E-4</v>
      </c>
      <c r="V3373"/>
    </row>
    <row r="3374" spans="1:22" x14ac:dyDescent="0.2">
      <c r="A3374" s="14" t="s">
        <v>72</v>
      </c>
      <c r="B3374" s="14" t="s">
        <v>70</v>
      </c>
      <c r="C3374" s="14" t="s">
        <v>153</v>
      </c>
      <c r="D3374" s="14" t="s">
        <v>6</v>
      </c>
      <c r="E3374" s="14" t="s">
        <v>159</v>
      </c>
      <c r="F3374" s="43">
        <v>10.087641000000001</v>
      </c>
      <c r="V3374"/>
    </row>
    <row r="3375" spans="1:22" x14ac:dyDescent="0.2">
      <c r="A3375" s="14" t="s">
        <v>72</v>
      </c>
      <c r="B3375" s="14" t="s">
        <v>70</v>
      </c>
      <c r="C3375" s="14" t="s">
        <v>49</v>
      </c>
      <c r="D3375" s="14" t="s">
        <v>6</v>
      </c>
      <c r="E3375" s="14" t="s">
        <v>159</v>
      </c>
      <c r="F3375" s="43">
        <v>0.72925633192062378</v>
      </c>
      <c r="V3375"/>
    </row>
    <row r="3376" spans="1:22" x14ac:dyDescent="0.2">
      <c r="A3376" s="14" t="s">
        <v>72</v>
      </c>
      <c r="B3376" s="14" t="s">
        <v>70</v>
      </c>
      <c r="C3376" s="14" t="s">
        <v>141</v>
      </c>
      <c r="D3376" s="14" t="s">
        <v>6</v>
      </c>
      <c r="E3376" s="14" t="s">
        <v>159</v>
      </c>
      <c r="F3376" s="43">
        <v>7.4476399458944798E-4</v>
      </c>
      <c r="V3376"/>
    </row>
    <row r="3377" spans="1:22" x14ac:dyDescent="0.2">
      <c r="A3377" s="14" t="s">
        <v>70</v>
      </c>
      <c r="B3377" s="14" t="s">
        <v>152</v>
      </c>
      <c r="C3377" s="14" t="s">
        <v>153</v>
      </c>
      <c r="D3377" s="14" t="s">
        <v>6</v>
      </c>
      <c r="E3377" s="14" t="s">
        <v>159</v>
      </c>
      <c r="F3377" s="43">
        <v>10.087641</v>
      </c>
      <c r="V3377"/>
    </row>
    <row r="3378" spans="1:22" x14ac:dyDescent="0.2">
      <c r="A3378" s="14" t="s">
        <v>70</v>
      </c>
      <c r="B3378" s="14" t="s">
        <v>152</v>
      </c>
      <c r="C3378" s="14" t="s">
        <v>49</v>
      </c>
      <c r="D3378" s="14" t="s">
        <v>6</v>
      </c>
      <c r="E3378" s="14" t="s">
        <v>159</v>
      </c>
      <c r="F3378" s="43">
        <v>0.72925633192062378</v>
      </c>
      <c r="V3378"/>
    </row>
    <row r="3379" spans="1:22" x14ac:dyDescent="0.2">
      <c r="A3379" s="14" t="s">
        <v>70</v>
      </c>
      <c r="B3379" s="14" t="s">
        <v>152</v>
      </c>
      <c r="C3379" s="14" t="s">
        <v>141</v>
      </c>
      <c r="D3379" s="14" t="s">
        <v>6</v>
      </c>
      <c r="E3379" s="14" t="s">
        <v>159</v>
      </c>
      <c r="F3379" s="43">
        <v>7.4476399458944798E-4</v>
      </c>
      <c r="V3379"/>
    </row>
    <row r="3380" spans="1:22" x14ac:dyDescent="0.2">
      <c r="A3380" s="14" t="s">
        <v>71</v>
      </c>
      <c r="B3380" s="14" t="s">
        <v>152</v>
      </c>
      <c r="C3380" s="14" t="s">
        <v>153</v>
      </c>
      <c r="D3380" s="14" t="s">
        <v>6</v>
      </c>
      <c r="E3380" s="14" t="s">
        <v>159</v>
      </c>
      <c r="F3380" s="43">
        <v>10.087641</v>
      </c>
      <c r="V3380"/>
    </row>
    <row r="3381" spans="1:22" x14ac:dyDescent="0.2">
      <c r="A3381" s="14" t="s">
        <v>71</v>
      </c>
      <c r="B3381" s="14" t="s">
        <v>152</v>
      </c>
      <c r="C3381" s="14" t="s">
        <v>49</v>
      </c>
      <c r="D3381" s="14" t="s">
        <v>6</v>
      </c>
      <c r="E3381" s="14" t="s">
        <v>159</v>
      </c>
      <c r="F3381" s="43">
        <v>0.72925633192062378</v>
      </c>
      <c r="V3381"/>
    </row>
    <row r="3382" spans="1:22" x14ac:dyDescent="0.2">
      <c r="A3382" s="14" t="s">
        <v>71</v>
      </c>
      <c r="B3382" s="14" t="s">
        <v>152</v>
      </c>
      <c r="C3382" s="14" t="s">
        <v>141</v>
      </c>
      <c r="D3382" s="14" t="s">
        <v>6</v>
      </c>
      <c r="E3382" s="14" t="s">
        <v>159</v>
      </c>
      <c r="F3382" s="43">
        <v>7.4476399458944798E-4</v>
      </c>
      <c r="V3382"/>
    </row>
    <row r="3383" spans="1:22" x14ac:dyDescent="0.2">
      <c r="A3383" s="14" t="s">
        <v>72</v>
      </c>
      <c r="B3383" s="14" t="s">
        <v>152</v>
      </c>
      <c r="C3383" s="14" t="s">
        <v>153</v>
      </c>
      <c r="D3383" s="14" t="s">
        <v>6</v>
      </c>
      <c r="E3383" s="14" t="s">
        <v>159</v>
      </c>
      <c r="F3383" s="43">
        <v>10.087641</v>
      </c>
      <c r="V3383"/>
    </row>
    <row r="3384" spans="1:22" x14ac:dyDescent="0.2">
      <c r="A3384" s="14" t="s">
        <v>72</v>
      </c>
      <c r="B3384" s="14" t="s">
        <v>152</v>
      </c>
      <c r="C3384" s="14" t="s">
        <v>49</v>
      </c>
      <c r="D3384" s="14" t="s">
        <v>6</v>
      </c>
      <c r="E3384" s="14" t="s">
        <v>159</v>
      </c>
      <c r="F3384" s="43">
        <v>0.72925633192062378</v>
      </c>
      <c r="V3384"/>
    </row>
    <row r="3385" spans="1:22" x14ac:dyDescent="0.2">
      <c r="A3385" s="14" t="s">
        <v>72</v>
      </c>
      <c r="B3385" s="14" t="s">
        <v>152</v>
      </c>
      <c r="C3385" s="14" t="s">
        <v>141</v>
      </c>
      <c r="D3385" s="14" t="s">
        <v>6</v>
      </c>
      <c r="E3385" s="14" t="s">
        <v>159</v>
      </c>
      <c r="F3385" s="43">
        <v>7.4476399458944798E-4</v>
      </c>
      <c r="V3385"/>
    </row>
    <row r="3386" spans="1:22" x14ac:dyDescent="0.2">
      <c r="A3386" s="14" t="s">
        <v>70</v>
      </c>
      <c r="B3386" s="14" t="s">
        <v>70</v>
      </c>
      <c r="C3386" s="14" t="s">
        <v>153</v>
      </c>
      <c r="D3386" s="14" t="s">
        <v>6</v>
      </c>
      <c r="E3386" s="14" t="s">
        <v>162</v>
      </c>
      <c r="F3386" s="43">
        <v>0.87088606500765309</v>
      </c>
      <c r="V3386"/>
    </row>
    <row r="3387" spans="1:22" x14ac:dyDescent="0.2">
      <c r="A3387" s="14" t="s">
        <v>70</v>
      </c>
      <c r="B3387" s="14" t="s">
        <v>70</v>
      </c>
      <c r="C3387" s="14" t="s">
        <v>49</v>
      </c>
      <c r="D3387" s="14" t="s">
        <v>6</v>
      </c>
      <c r="E3387" s="14" t="s">
        <v>162</v>
      </c>
      <c r="F3387" s="43">
        <v>6.2958143651485443E-2</v>
      </c>
      <c r="V3387"/>
    </row>
    <row r="3388" spans="1:22" x14ac:dyDescent="0.2">
      <c r="A3388" s="14" t="s">
        <v>70</v>
      </c>
      <c r="B3388" s="14" t="s">
        <v>70</v>
      </c>
      <c r="C3388" s="14" t="s">
        <v>141</v>
      </c>
      <c r="D3388" s="14" t="s">
        <v>6</v>
      </c>
      <c r="E3388" s="14" t="s">
        <v>162</v>
      </c>
      <c r="F3388" s="43">
        <v>6.4296953496523201E-5</v>
      </c>
      <c r="V3388"/>
    </row>
    <row r="3389" spans="1:22" x14ac:dyDescent="0.2">
      <c r="A3389" s="14" t="s">
        <v>71</v>
      </c>
      <c r="B3389" s="14" t="s">
        <v>70</v>
      </c>
      <c r="C3389" s="14" t="s">
        <v>153</v>
      </c>
      <c r="D3389" s="14" t="s">
        <v>6</v>
      </c>
      <c r="E3389" s="14" t="s">
        <v>162</v>
      </c>
      <c r="F3389" s="43">
        <v>0.87088606500765309</v>
      </c>
      <c r="V3389"/>
    </row>
    <row r="3390" spans="1:22" x14ac:dyDescent="0.2">
      <c r="A3390" s="14" t="s">
        <v>71</v>
      </c>
      <c r="B3390" s="14" t="s">
        <v>70</v>
      </c>
      <c r="C3390" s="14" t="s">
        <v>49</v>
      </c>
      <c r="D3390" s="14" t="s">
        <v>6</v>
      </c>
      <c r="E3390" s="14" t="s">
        <v>162</v>
      </c>
      <c r="F3390" s="43">
        <v>6.2958143651485443E-2</v>
      </c>
      <c r="V3390"/>
    </row>
    <row r="3391" spans="1:22" x14ac:dyDescent="0.2">
      <c r="A3391" s="14" t="s">
        <v>71</v>
      </c>
      <c r="B3391" s="14" t="s">
        <v>70</v>
      </c>
      <c r="C3391" s="14" t="s">
        <v>141</v>
      </c>
      <c r="D3391" s="14" t="s">
        <v>6</v>
      </c>
      <c r="E3391" s="14" t="s">
        <v>162</v>
      </c>
      <c r="F3391" s="43">
        <v>6.4296953496523201E-5</v>
      </c>
      <c r="V3391"/>
    </row>
    <row r="3392" spans="1:22" x14ac:dyDescent="0.2">
      <c r="A3392" s="14" t="s">
        <v>72</v>
      </c>
      <c r="B3392" s="14" t="s">
        <v>70</v>
      </c>
      <c r="C3392" s="14" t="s">
        <v>153</v>
      </c>
      <c r="D3392" s="14" t="s">
        <v>6</v>
      </c>
      <c r="E3392" s="14" t="s">
        <v>162</v>
      </c>
      <c r="F3392" s="43">
        <v>0.87088606500765309</v>
      </c>
      <c r="V3392"/>
    </row>
    <row r="3393" spans="1:22" x14ac:dyDescent="0.2">
      <c r="A3393" s="14" t="s">
        <v>72</v>
      </c>
      <c r="B3393" s="14" t="s">
        <v>70</v>
      </c>
      <c r="C3393" s="14" t="s">
        <v>49</v>
      </c>
      <c r="D3393" s="14" t="s">
        <v>6</v>
      </c>
      <c r="E3393" s="14" t="s">
        <v>162</v>
      </c>
      <c r="F3393" s="43">
        <v>6.2958143651485443E-2</v>
      </c>
      <c r="V3393"/>
    </row>
    <row r="3394" spans="1:22" x14ac:dyDescent="0.2">
      <c r="A3394" s="14" t="s">
        <v>72</v>
      </c>
      <c r="B3394" s="14" t="s">
        <v>70</v>
      </c>
      <c r="C3394" s="14" t="s">
        <v>141</v>
      </c>
      <c r="D3394" s="14" t="s">
        <v>6</v>
      </c>
      <c r="E3394" s="14" t="s">
        <v>162</v>
      </c>
      <c r="F3394" s="43">
        <v>6.4296953496523201E-5</v>
      </c>
      <c r="V3394"/>
    </row>
    <row r="3395" spans="1:22" x14ac:dyDescent="0.2">
      <c r="A3395" s="14" t="s">
        <v>70</v>
      </c>
      <c r="B3395" s="14" t="s">
        <v>152</v>
      </c>
      <c r="C3395" s="14" t="s">
        <v>153</v>
      </c>
      <c r="D3395" s="14" t="s">
        <v>6</v>
      </c>
      <c r="E3395" s="14" t="s">
        <v>162</v>
      </c>
      <c r="F3395" s="43">
        <v>0.87088606500765309</v>
      </c>
      <c r="V3395"/>
    </row>
    <row r="3396" spans="1:22" x14ac:dyDescent="0.2">
      <c r="A3396" s="14" t="s">
        <v>70</v>
      </c>
      <c r="B3396" s="14" t="s">
        <v>152</v>
      </c>
      <c r="C3396" s="14" t="s">
        <v>49</v>
      </c>
      <c r="D3396" s="14" t="s">
        <v>6</v>
      </c>
      <c r="E3396" s="14" t="s">
        <v>162</v>
      </c>
      <c r="F3396" s="43">
        <v>6.2958143651485443E-2</v>
      </c>
      <c r="V3396"/>
    </row>
    <row r="3397" spans="1:22" x14ac:dyDescent="0.2">
      <c r="A3397" s="14" t="s">
        <v>70</v>
      </c>
      <c r="B3397" s="14" t="s">
        <v>152</v>
      </c>
      <c r="C3397" s="14" t="s">
        <v>141</v>
      </c>
      <c r="D3397" s="14" t="s">
        <v>6</v>
      </c>
      <c r="E3397" s="14" t="s">
        <v>162</v>
      </c>
      <c r="F3397" s="43">
        <v>6.4296953496523201E-5</v>
      </c>
      <c r="V3397"/>
    </row>
    <row r="3398" spans="1:22" x14ac:dyDescent="0.2">
      <c r="A3398" s="14" t="s">
        <v>71</v>
      </c>
      <c r="B3398" s="14" t="s">
        <v>152</v>
      </c>
      <c r="C3398" s="14" t="s">
        <v>153</v>
      </c>
      <c r="D3398" s="14" t="s">
        <v>6</v>
      </c>
      <c r="E3398" s="14" t="s">
        <v>162</v>
      </c>
      <c r="F3398" s="43">
        <v>0.87088606500765309</v>
      </c>
      <c r="V3398"/>
    </row>
    <row r="3399" spans="1:22" x14ac:dyDescent="0.2">
      <c r="A3399" s="14" t="s">
        <v>71</v>
      </c>
      <c r="B3399" s="14" t="s">
        <v>152</v>
      </c>
      <c r="C3399" s="14" t="s">
        <v>49</v>
      </c>
      <c r="D3399" s="14" t="s">
        <v>6</v>
      </c>
      <c r="E3399" s="14" t="s">
        <v>162</v>
      </c>
      <c r="F3399" s="43">
        <v>6.2958143651485443E-2</v>
      </c>
      <c r="V3399"/>
    </row>
    <row r="3400" spans="1:22" x14ac:dyDescent="0.2">
      <c r="A3400" s="14" t="s">
        <v>71</v>
      </c>
      <c r="B3400" s="14" t="s">
        <v>152</v>
      </c>
      <c r="C3400" s="14" t="s">
        <v>141</v>
      </c>
      <c r="D3400" s="14" t="s">
        <v>6</v>
      </c>
      <c r="E3400" s="14" t="s">
        <v>162</v>
      </c>
      <c r="F3400" s="43">
        <v>6.4296953496523201E-5</v>
      </c>
      <c r="V3400"/>
    </row>
    <row r="3401" spans="1:22" x14ac:dyDescent="0.2">
      <c r="A3401" s="14" t="s">
        <v>72</v>
      </c>
      <c r="B3401" s="14" t="s">
        <v>152</v>
      </c>
      <c r="C3401" s="14" t="s">
        <v>153</v>
      </c>
      <c r="D3401" s="14" t="s">
        <v>6</v>
      </c>
      <c r="E3401" s="14" t="s">
        <v>162</v>
      </c>
      <c r="F3401" s="43">
        <v>0.87088606500765309</v>
      </c>
      <c r="V3401"/>
    </row>
    <row r="3402" spans="1:22" x14ac:dyDescent="0.2">
      <c r="A3402" s="14" t="s">
        <v>72</v>
      </c>
      <c r="B3402" s="14" t="s">
        <v>152</v>
      </c>
      <c r="C3402" s="14" t="s">
        <v>49</v>
      </c>
      <c r="D3402" s="14" t="s">
        <v>6</v>
      </c>
      <c r="E3402" s="14" t="s">
        <v>162</v>
      </c>
      <c r="F3402" s="43">
        <v>6.2958143651485443E-2</v>
      </c>
      <c r="V3402"/>
    </row>
    <row r="3403" spans="1:22" x14ac:dyDescent="0.2">
      <c r="A3403" s="14" t="s">
        <v>72</v>
      </c>
      <c r="B3403" s="14" t="s">
        <v>152</v>
      </c>
      <c r="C3403" s="14" t="s">
        <v>141</v>
      </c>
      <c r="D3403" s="14" t="s">
        <v>6</v>
      </c>
      <c r="E3403" s="14" t="s">
        <v>162</v>
      </c>
      <c r="F3403" s="43">
        <v>6.4296953496523201E-5</v>
      </c>
      <c r="V3403"/>
    </row>
    <row r="3404" spans="1:22" x14ac:dyDescent="0.2">
      <c r="A3404" s="14" t="s">
        <v>70</v>
      </c>
      <c r="B3404" s="14" t="s">
        <v>70</v>
      </c>
      <c r="C3404" s="14" t="s">
        <v>153</v>
      </c>
      <c r="D3404" s="14" t="s">
        <v>6</v>
      </c>
      <c r="E3404" s="14" t="s">
        <v>163</v>
      </c>
      <c r="F3404" s="43">
        <v>951.57141517102718</v>
      </c>
      <c r="V3404"/>
    </row>
    <row r="3405" spans="1:22" x14ac:dyDescent="0.2">
      <c r="A3405" s="14" t="s">
        <v>70</v>
      </c>
      <c r="B3405" s="14" t="s">
        <v>70</v>
      </c>
      <c r="C3405" s="14" t="s">
        <v>49</v>
      </c>
      <c r="D3405" s="14" t="s">
        <v>6</v>
      </c>
      <c r="E3405" s="14" t="s">
        <v>163</v>
      </c>
      <c r="F3405" s="43">
        <v>68.791053771972656</v>
      </c>
      <c r="V3405"/>
    </row>
    <row r="3406" spans="1:22" x14ac:dyDescent="0.2">
      <c r="A3406" s="14" t="s">
        <v>70</v>
      </c>
      <c r="B3406" s="14" t="s">
        <v>70</v>
      </c>
      <c r="C3406" s="14" t="s">
        <v>141</v>
      </c>
      <c r="D3406" s="14" t="s">
        <v>6</v>
      </c>
      <c r="E3406" s="14" t="s">
        <v>163</v>
      </c>
      <c r="F3406" s="43">
        <v>7.0253901183605194E-2</v>
      </c>
      <c r="V3406"/>
    </row>
    <row r="3407" spans="1:22" x14ac:dyDescent="0.2">
      <c r="A3407" s="14" t="s">
        <v>71</v>
      </c>
      <c r="B3407" s="14" t="s">
        <v>70</v>
      </c>
      <c r="C3407" s="14" t="s">
        <v>153</v>
      </c>
      <c r="D3407" s="14" t="s">
        <v>6</v>
      </c>
      <c r="E3407" s="14" t="s">
        <v>163</v>
      </c>
      <c r="F3407" s="43">
        <v>951.57141517102718</v>
      </c>
      <c r="V3407"/>
    </row>
    <row r="3408" spans="1:22" x14ac:dyDescent="0.2">
      <c r="A3408" s="14" t="s">
        <v>71</v>
      </c>
      <c r="B3408" s="14" t="s">
        <v>70</v>
      </c>
      <c r="C3408" s="14" t="s">
        <v>49</v>
      </c>
      <c r="D3408" s="14" t="s">
        <v>6</v>
      </c>
      <c r="E3408" s="14" t="s">
        <v>163</v>
      </c>
      <c r="F3408" s="43">
        <v>68.791053771972656</v>
      </c>
      <c r="V3408"/>
    </row>
    <row r="3409" spans="1:22" x14ac:dyDescent="0.2">
      <c r="A3409" s="14" t="s">
        <v>71</v>
      </c>
      <c r="B3409" s="14" t="s">
        <v>70</v>
      </c>
      <c r="C3409" s="14" t="s">
        <v>141</v>
      </c>
      <c r="D3409" s="14" t="s">
        <v>6</v>
      </c>
      <c r="E3409" s="14" t="s">
        <v>163</v>
      </c>
      <c r="F3409" s="43">
        <v>7.0253901183605194E-2</v>
      </c>
      <c r="V3409"/>
    </row>
    <row r="3410" spans="1:22" x14ac:dyDescent="0.2">
      <c r="A3410" s="14" t="s">
        <v>72</v>
      </c>
      <c r="B3410" s="14" t="s">
        <v>70</v>
      </c>
      <c r="C3410" s="14" t="s">
        <v>153</v>
      </c>
      <c r="D3410" s="14" t="s">
        <v>6</v>
      </c>
      <c r="E3410" s="14" t="s">
        <v>163</v>
      </c>
      <c r="F3410" s="43">
        <v>951.57141517102718</v>
      </c>
      <c r="V3410"/>
    </row>
    <row r="3411" spans="1:22" x14ac:dyDescent="0.2">
      <c r="A3411" s="14" t="s">
        <v>72</v>
      </c>
      <c r="B3411" s="14" t="s">
        <v>70</v>
      </c>
      <c r="C3411" s="14" t="s">
        <v>49</v>
      </c>
      <c r="D3411" s="14" t="s">
        <v>6</v>
      </c>
      <c r="E3411" s="14" t="s">
        <v>163</v>
      </c>
      <c r="F3411" s="43">
        <v>68.791053771972656</v>
      </c>
      <c r="V3411"/>
    </row>
    <row r="3412" spans="1:22" x14ac:dyDescent="0.2">
      <c r="A3412" s="14" t="s">
        <v>72</v>
      </c>
      <c r="B3412" s="14" t="s">
        <v>70</v>
      </c>
      <c r="C3412" s="14" t="s">
        <v>141</v>
      </c>
      <c r="D3412" s="14" t="s">
        <v>6</v>
      </c>
      <c r="E3412" s="14" t="s">
        <v>163</v>
      </c>
      <c r="F3412" s="43">
        <v>7.0253901183605194E-2</v>
      </c>
      <c r="V3412"/>
    </row>
    <row r="3413" spans="1:22" x14ac:dyDescent="0.2">
      <c r="A3413" s="14" t="s">
        <v>70</v>
      </c>
      <c r="B3413" s="14" t="s">
        <v>152</v>
      </c>
      <c r="C3413" s="14" t="s">
        <v>153</v>
      </c>
      <c r="D3413" s="14" t="s">
        <v>6</v>
      </c>
      <c r="E3413" s="14" t="s">
        <v>163</v>
      </c>
      <c r="F3413" s="43">
        <v>1069.7193184345961</v>
      </c>
      <c r="V3413"/>
    </row>
    <row r="3414" spans="1:22" x14ac:dyDescent="0.2">
      <c r="A3414" s="14" t="s">
        <v>70</v>
      </c>
      <c r="B3414" s="14" t="s">
        <v>152</v>
      </c>
      <c r="C3414" s="14" t="s">
        <v>49</v>
      </c>
      <c r="D3414" s="14" t="s">
        <v>6</v>
      </c>
      <c r="E3414" s="14" t="s">
        <v>163</v>
      </c>
      <c r="F3414" s="43">
        <v>77.33221435546875</v>
      </c>
      <c r="V3414"/>
    </row>
    <row r="3415" spans="1:22" x14ac:dyDescent="0.2">
      <c r="A3415" s="14" t="s">
        <v>70</v>
      </c>
      <c r="B3415" s="14" t="s">
        <v>152</v>
      </c>
      <c r="C3415" s="14" t="s">
        <v>141</v>
      </c>
      <c r="D3415" s="14" t="s">
        <v>6</v>
      </c>
      <c r="E3415" s="14" t="s">
        <v>163</v>
      </c>
      <c r="F3415" s="43">
        <v>7.897668331861496E-2</v>
      </c>
      <c r="V3415"/>
    </row>
    <row r="3416" spans="1:22" x14ac:dyDescent="0.2">
      <c r="A3416" s="14" t="s">
        <v>71</v>
      </c>
      <c r="B3416" s="14" t="s">
        <v>152</v>
      </c>
      <c r="C3416" s="14" t="s">
        <v>153</v>
      </c>
      <c r="D3416" s="14" t="s">
        <v>6</v>
      </c>
      <c r="E3416" s="14" t="s">
        <v>163</v>
      </c>
      <c r="F3416" s="43">
        <v>1069.7193184345961</v>
      </c>
      <c r="V3416"/>
    </row>
    <row r="3417" spans="1:22" x14ac:dyDescent="0.2">
      <c r="A3417" s="14" t="s">
        <v>71</v>
      </c>
      <c r="B3417" s="14" t="s">
        <v>152</v>
      </c>
      <c r="C3417" s="14" t="s">
        <v>49</v>
      </c>
      <c r="D3417" s="14" t="s">
        <v>6</v>
      </c>
      <c r="E3417" s="14" t="s">
        <v>163</v>
      </c>
      <c r="F3417" s="43">
        <v>77.33221435546875</v>
      </c>
      <c r="V3417"/>
    </row>
    <row r="3418" spans="1:22" x14ac:dyDescent="0.2">
      <c r="A3418" s="14" t="s">
        <v>71</v>
      </c>
      <c r="B3418" s="14" t="s">
        <v>152</v>
      </c>
      <c r="C3418" s="14" t="s">
        <v>141</v>
      </c>
      <c r="D3418" s="14" t="s">
        <v>6</v>
      </c>
      <c r="E3418" s="14" t="s">
        <v>163</v>
      </c>
      <c r="F3418" s="43">
        <v>7.897668331861496E-2</v>
      </c>
      <c r="V3418"/>
    </row>
    <row r="3419" spans="1:22" x14ac:dyDescent="0.2">
      <c r="A3419" s="14" t="s">
        <v>72</v>
      </c>
      <c r="B3419" s="14" t="s">
        <v>152</v>
      </c>
      <c r="C3419" s="14" t="s">
        <v>153</v>
      </c>
      <c r="D3419" s="14" t="s">
        <v>6</v>
      </c>
      <c r="E3419" s="14" t="s">
        <v>163</v>
      </c>
      <c r="F3419" s="43">
        <v>1069.7193184345961</v>
      </c>
      <c r="V3419"/>
    </row>
    <row r="3420" spans="1:22" x14ac:dyDescent="0.2">
      <c r="A3420" s="14" t="s">
        <v>72</v>
      </c>
      <c r="B3420" s="14" t="s">
        <v>152</v>
      </c>
      <c r="C3420" s="14" t="s">
        <v>49</v>
      </c>
      <c r="D3420" s="14" t="s">
        <v>6</v>
      </c>
      <c r="E3420" s="14" t="s">
        <v>163</v>
      </c>
      <c r="F3420" s="43">
        <v>77.33221435546875</v>
      </c>
      <c r="V3420"/>
    </row>
    <row r="3421" spans="1:22" x14ac:dyDescent="0.2">
      <c r="A3421" s="14" t="s">
        <v>72</v>
      </c>
      <c r="B3421" s="14" t="s">
        <v>152</v>
      </c>
      <c r="C3421" s="14" t="s">
        <v>141</v>
      </c>
      <c r="D3421" s="14" t="s">
        <v>6</v>
      </c>
      <c r="E3421" s="14" t="s">
        <v>163</v>
      </c>
      <c r="F3421" s="43">
        <v>7.897668331861496E-2</v>
      </c>
      <c r="V3421"/>
    </row>
    <row r="3422" spans="1:22" x14ac:dyDescent="0.2">
      <c r="A3422" s="14" t="s">
        <v>70</v>
      </c>
      <c r="B3422" s="14" t="s">
        <v>70</v>
      </c>
      <c r="C3422" s="14" t="s">
        <v>153</v>
      </c>
      <c r="D3422" s="14" t="s">
        <v>6</v>
      </c>
      <c r="E3422" s="14" t="s">
        <v>164</v>
      </c>
      <c r="F3422" s="43">
        <v>259.71711206436157</v>
      </c>
      <c r="V3422"/>
    </row>
    <row r="3423" spans="1:22" x14ac:dyDescent="0.2">
      <c r="A3423" s="14" t="s">
        <v>70</v>
      </c>
      <c r="B3423" s="14" t="s">
        <v>70</v>
      </c>
      <c r="C3423" s="14" t="s">
        <v>49</v>
      </c>
      <c r="D3423" s="14" t="s">
        <v>6</v>
      </c>
      <c r="E3423" s="14" t="s">
        <v>164</v>
      </c>
      <c r="F3423" s="43">
        <v>18.775484085083008</v>
      </c>
      <c r="V3423"/>
    </row>
    <row r="3424" spans="1:22" x14ac:dyDescent="0.2">
      <c r="A3424" s="14" t="s">
        <v>70</v>
      </c>
      <c r="B3424" s="14" t="s">
        <v>70</v>
      </c>
      <c r="C3424" s="14" t="s">
        <v>141</v>
      </c>
      <c r="D3424" s="14" t="s">
        <v>6</v>
      </c>
      <c r="E3424" s="14" t="s">
        <v>164</v>
      </c>
      <c r="F3424" s="43">
        <v>1.9174745306372643E-2</v>
      </c>
      <c r="V3424"/>
    </row>
    <row r="3425" spans="1:22" x14ac:dyDescent="0.2">
      <c r="A3425" s="14" t="s">
        <v>71</v>
      </c>
      <c r="B3425" s="14" t="s">
        <v>70</v>
      </c>
      <c r="C3425" s="14" t="s">
        <v>153</v>
      </c>
      <c r="D3425" s="14" t="s">
        <v>6</v>
      </c>
      <c r="E3425" s="14" t="s">
        <v>164</v>
      </c>
      <c r="F3425" s="43">
        <v>259.30837118625641</v>
      </c>
      <c r="V3425"/>
    </row>
    <row r="3426" spans="1:22" x14ac:dyDescent="0.2">
      <c r="A3426" s="14" t="s">
        <v>71</v>
      </c>
      <c r="B3426" s="14" t="s">
        <v>70</v>
      </c>
      <c r="C3426" s="14" t="s">
        <v>49</v>
      </c>
      <c r="D3426" s="14" t="s">
        <v>6</v>
      </c>
      <c r="E3426" s="14" t="s">
        <v>164</v>
      </c>
      <c r="F3426" s="43">
        <v>18.745935440063477</v>
      </c>
      <c r="V3426"/>
    </row>
    <row r="3427" spans="1:22" x14ac:dyDescent="0.2">
      <c r="A3427" s="14" t="s">
        <v>71</v>
      </c>
      <c r="B3427" s="14" t="s">
        <v>70</v>
      </c>
      <c r="C3427" s="14" t="s">
        <v>141</v>
      </c>
      <c r="D3427" s="14" t="s">
        <v>6</v>
      </c>
      <c r="E3427" s="14" t="s">
        <v>164</v>
      </c>
      <c r="F3427" s="43">
        <v>1.9144568592309952E-2</v>
      </c>
      <c r="V3427"/>
    </row>
    <row r="3428" spans="1:22" x14ac:dyDescent="0.2">
      <c r="A3428" s="14" t="s">
        <v>72</v>
      </c>
      <c r="B3428" s="14" t="s">
        <v>70</v>
      </c>
      <c r="C3428" s="14" t="s">
        <v>153</v>
      </c>
      <c r="D3428" s="14" t="s">
        <v>6</v>
      </c>
      <c r="E3428" s="14" t="s">
        <v>164</v>
      </c>
      <c r="F3428" s="43">
        <v>428.76631352305412</v>
      </c>
      <c r="V3428"/>
    </row>
    <row r="3429" spans="1:22" x14ac:dyDescent="0.2">
      <c r="A3429" s="14" t="s">
        <v>72</v>
      </c>
      <c r="B3429" s="14" t="s">
        <v>70</v>
      </c>
      <c r="C3429" s="14" t="s">
        <v>49</v>
      </c>
      <c r="D3429" s="14" t="s">
        <v>6</v>
      </c>
      <c r="E3429" s="14" t="s">
        <v>164</v>
      </c>
      <c r="F3429" s="43">
        <v>30.99639892578125</v>
      </c>
      <c r="V3429"/>
    </row>
    <row r="3430" spans="1:22" x14ac:dyDescent="0.2">
      <c r="A3430" s="14" t="s">
        <v>72</v>
      </c>
      <c r="B3430" s="14" t="s">
        <v>70</v>
      </c>
      <c r="C3430" s="14" t="s">
        <v>141</v>
      </c>
      <c r="D3430" s="14" t="s">
        <v>6</v>
      </c>
      <c r="E3430" s="14" t="s">
        <v>164</v>
      </c>
      <c r="F3430" s="43">
        <v>3.1655538827180862E-2</v>
      </c>
      <c r="V3430"/>
    </row>
    <row r="3431" spans="1:22" x14ac:dyDescent="0.2">
      <c r="A3431" s="14" t="s">
        <v>70</v>
      </c>
      <c r="B3431" s="14" t="s">
        <v>152</v>
      </c>
      <c r="C3431" s="14" t="s">
        <v>153</v>
      </c>
      <c r="D3431" s="14" t="s">
        <v>6</v>
      </c>
      <c r="E3431" s="14" t="s">
        <v>164</v>
      </c>
      <c r="F3431" s="43">
        <v>259.71711206436157</v>
      </c>
      <c r="V3431"/>
    </row>
    <row r="3432" spans="1:22" x14ac:dyDescent="0.2">
      <c r="A3432" s="14" t="s">
        <v>70</v>
      </c>
      <c r="B3432" s="14" t="s">
        <v>152</v>
      </c>
      <c r="C3432" s="14" t="s">
        <v>49</v>
      </c>
      <c r="D3432" s="14" t="s">
        <v>6</v>
      </c>
      <c r="E3432" s="14" t="s">
        <v>164</v>
      </c>
      <c r="F3432" s="43">
        <v>18.775484085083008</v>
      </c>
      <c r="V3432"/>
    </row>
    <row r="3433" spans="1:22" x14ac:dyDescent="0.2">
      <c r="A3433" s="14" t="s">
        <v>70</v>
      </c>
      <c r="B3433" s="14" t="s">
        <v>152</v>
      </c>
      <c r="C3433" s="14" t="s">
        <v>141</v>
      </c>
      <c r="D3433" s="14" t="s">
        <v>6</v>
      </c>
      <c r="E3433" s="14" t="s">
        <v>164</v>
      </c>
      <c r="F3433" s="43">
        <v>1.9174745306372643E-2</v>
      </c>
      <c r="V3433"/>
    </row>
    <row r="3434" spans="1:22" x14ac:dyDescent="0.2">
      <c r="A3434" s="14" t="s">
        <v>71</v>
      </c>
      <c r="B3434" s="14" t="s">
        <v>152</v>
      </c>
      <c r="C3434" s="14" t="s">
        <v>153</v>
      </c>
      <c r="D3434" s="14" t="s">
        <v>6</v>
      </c>
      <c r="E3434" s="14" t="s">
        <v>164</v>
      </c>
      <c r="F3434" s="43">
        <v>259.30837118625641</v>
      </c>
      <c r="V3434"/>
    </row>
    <row r="3435" spans="1:22" x14ac:dyDescent="0.2">
      <c r="A3435" s="14" t="s">
        <v>71</v>
      </c>
      <c r="B3435" s="14" t="s">
        <v>152</v>
      </c>
      <c r="C3435" s="14" t="s">
        <v>49</v>
      </c>
      <c r="D3435" s="14" t="s">
        <v>6</v>
      </c>
      <c r="E3435" s="14" t="s">
        <v>164</v>
      </c>
      <c r="F3435" s="43">
        <v>18.745935440063477</v>
      </c>
      <c r="V3435"/>
    </row>
    <row r="3436" spans="1:22" x14ac:dyDescent="0.2">
      <c r="A3436" s="14" t="s">
        <v>71</v>
      </c>
      <c r="B3436" s="14" t="s">
        <v>152</v>
      </c>
      <c r="C3436" s="14" t="s">
        <v>141</v>
      </c>
      <c r="D3436" s="14" t="s">
        <v>6</v>
      </c>
      <c r="E3436" s="14" t="s">
        <v>164</v>
      </c>
      <c r="F3436" s="43">
        <v>1.9144568592309952E-2</v>
      </c>
      <c r="V3436"/>
    </row>
    <row r="3437" spans="1:22" x14ac:dyDescent="0.2">
      <c r="A3437" s="14" t="s">
        <v>72</v>
      </c>
      <c r="B3437" s="14" t="s">
        <v>152</v>
      </c>
      <c r="C3437" s="14" t="s">
        <v>153</v>
      </c>
      <c r="D3437" s="14" t="s">
        <v>6</v>
      </c>
      <c r="E3437" s="14" t="s">
        <v>164</v>
      </c>
      <c r="F3437" s="43">
        <v>428.76631352305412</v>
      </c>
      <c r="V3437"/>
    </row>
    <row r="3438" spans="1:22" x14ac:dyDescent="0.2">
      <c r="A3438" s="14" t="s">
        <v>72</v>
      </c>
      <c r="B3438" s="14" t="s">
        <v>152</v>
      </c>
      <c r="C3438" s="14" t="s">
        <v>49</v>
      </c>
      <c r="D3438" s="14" t="s">
        <v>6</v>
      </c>
      <c r="E3438" s="14" t="s">
        <v>164</v>
      </c>
      <c r="F3438" s="43">
        <v>30.99639892578125</v>
      </c>
      <c r="V3438"/>
    </row>
    <row r="3439" spans="1:22" x14ac:dyDescent="0.2">
      <c r="A3439" s="14" t="s">
        <v>72</v>
      </c>
      <c r="B3439" s="14" t="s">
        <v>152</v>
      </c>
      <c r="C3439" s="14" t="s">
        <v>141</v>
      </c>
      <c r="D3439" s="14" t="s">
        <v>6</v>
      </c>
      <c r="E3439" s="14" t="s">
        <v>164</v>
      </c>
      <c r="F3439" s="43">
        <v>3.1655538827180862E-2</v>
      </c>
      <c r="V3439"/>
    </row>
    <row r="3440" spans="1:22" x14ac:dyDescent="0.2">
      <c r="A3440" s="14" t="s">
        <v>70</v>
      </c>
      <c r="B3440" s="14" t="s">
        <v>70</v>
      </c>
      <c r="C3440" s="14" t="s">
        <v>153</v>
      </c>
      <c r="D3440" s="14" t="s">
        <v>6</v>
      </c>
      <c r="E3440" s="14" t="s">
        <v>165</v>
      </c>
      <c r="F3440" s="43">
        <v>97.156654819846153</v>
      </c>
      <c r="V3440"/>
    </row>
    <row r="3441" spans="1:22" x14ac:dyDescent="0.2">
      <c r="A3441" s="14" t="s">
        <v>70</v>
      </c>
      <c r="B3441" s="14" t="s">
        <v>70</v>
      </c>
      <c r="C3441" s="14" t="s">
        <v>49</v>
      </c>
      <c r="D3441" s="14" t="s">
        <v>6</v>
      </c>
      <c r="E3441" s="14" t="s">
        <v>165</v>
      </c>
      <c r="F3441" s="43">
        <v>7.0236544609069824</v>
      </c>
      <c r="V3441"/>
    </row>
    <row r="3442" spans="1:22" x14ac:dyDescent="0.2">
      <c r="A3442" s="14" t="s">
        <v>70</v>
      </c>
      <c r="B3442" s="14" t="s">
        <v>70</v>
      </c>
      <c r="C3442" s="14" t="s">
        <v>141</v>
      </c>
      <c r="D3442" s="14" t="s">
        <v>6</v>
      </c>
      <c r="E3442" s="14" t="s">
        <v>165</v>
      </c>
      <c r="F3442" s="43">
        <v>7.1730129420757294E-3</v>
      </c>
      <c r="V3442"/>
    </row>
    <row r="3443" spans="1:22" x14ac:dyDescent="0.2">
      <c r="A3443" s="14" t="s">
        <v>71</v>
      </c>
      <c r="B3443" s="14" t="s">
        <v>70</v>
      </c>
      <c r="C3443" s="14" t="s">
        <v>153</v>
      </c>
      <c r="D3443" s="14" t="s">
        <v>6</v>
      </c>
      <c r="E3443" s="14" t="s">
        <v>165</v>
      </c>
      <c r="F3443" s="43">
        <v>101.87409892678261</v>
      </c>
      <c r="V3443"/>
    </row>
    <row r="3444" spans="1:22" x14ac:dyDescent="0.2">
      <c r="A3444" s="14" t="s">
        <v>71</v>
      </c>
      <c r="B3444" s="14" t="s">
        <v>70</v>
      </c>
      <c r="C3444" s="14" t="s">
        <v>49</v>
      </c>
      <c r="D3444" s="14" t="s">
        <v>6</v>
      </c>
      <c r="E3444" s="14" t="s">
        <v>165</v>
      </c>
      <c r="F3444" s="43">
        <v>7.3646883964538574</v>
      </c>
      <c r="V3444"/>
    </row>
    <row r="3445" spans="1:22" x14ac:dyDescent="0.2">
      <c r="A3445" s="14" t="s">
        <v>71</v>
      </c>
      <c r="B3445" s="14" t="s">
        <v>70</v>
      </c>
      <c r="C3445" s="14" t="s">
        <v>141</v>
      </c>
      <c r="D3445" s="14" t="s">
        <v>6</v>
      </c>
      <c r="E3445" s="14" t="s">
        <v>165</v>
      </c>
      <c r="F3445" s="43">
        <v>7.5212987139821053E-3</v>
      </c>
      <c r="V3445"/>
    </row>
    <row r="3446" spans="1:22" x14ac:dyDescent="0.2">
      <c r="A3446" s="14" t="s">
        <v>72</v>
      </c>
      <c r="B3446" s="14" t="s">
        <v>70</v>
      </c>
      <c r="C3446" s="14" t="s">
        <v>153</v>
      </c>
      <c r="D3446" s="14" t="s">
        <v>6</v>
      </c>
      <c r="E3446" s="14" t="s">
        <v>165</v>
      </c>
      <c r="F3446" s="43">
        <v>101.87409892678261</v>
      </c>
      <c r="V3446"/>
    </row>
    <row r="3447" spans="1:22" x14ac:dyDescent="0.2">
      <c r="A3447" s="14" t="s">
        <v>72</v>
      </c>
      <c r="B3447" s="14" t="s">
        <v>70</v>
      </c>
      <c r="C3447" s="14" t="s">
        <v>49</v>
      </c>
      <c r="D3447" s="14" t="s">
        <v>6</v>
      </c>
      <c r="E3447" s="14" t="s">
        <v>165</v>
      </c>
      <c r="F3447" s="43">
        <v>7.3646883964538574</v>
      </c>
      <c r="V3447"/>
    </row>
    <row r="3448" spans="1:22" x14ac:dyDescent="0.2">
      <c r="A3448" s="14" t="s">
        <v>72</v>
      </c>
      <c r="B3448" s="14" t="s">
        <v>70</v>
      </c>
      <c r="C3448" s="14" t="s">
        <v>141</v>
      </c>
      <c r="D3448" s="14" t="s">
        <v>6</v>
      </c>
      <c r="E3448" s="14" t="s">
        <v>165</v>
      </c>
      <c r="F3448" s="43">
        <v>7.5212987139821053E-3</v>
      </c>
      <c r="V3448"/>
    </row>
    <row r="3449" spans="1:22" x14ac:dyDescent="0.2">
      <c r="A3449" s="14" t="s">
        <v>70</v>
      </c>
      <c r="B3449" s="14" t="s">
        <v>152</v>
      </c>
      <c r="C3449" s="14" t="s">
        <v>153</v>
      </c>
      <c r="D3449" s="14" t="s">
        <v>6</v>
      </c>
      <c r="E3449" s="14" t="s">
        <v>165</v>
      </c>
      <c r="F3449" s="43">
        <v>117.30272711720318</v>
      </c>
      <c r="V3449"/>
    </row>
    <row r="3450" spans="1:22" x14ac:dyDescent="0.2">
      <c r="A3450" s="14" t="s">
        <v>70</v>
      </c>
      <c r="B3450" s="14" t="s">
        <v>152</v>
      </c>
      <c r="C3450" s="14" t="s">
        <v>49</v>
      </c>
      <c r="D3450" s="14" t="s">
        <v>6</v>
      </c>
      <c r="E3450" s="14" t="s">
        <v>165</v>
      </c>
      <c r="F3450" s="43">
        <v>8.4800558090209961</v>
      </c>
      <c r="V3450"/>
    </row>
    <row r="3451" spans="1:22" x14ac:dyDescent="0.2">
      <c r="A3451" s="14" t="s">
        <v>70</v>
      </c>
      <c r="B3451" s="14" t="s">
        <v>152</v>
      </c>
      <c r="C3451" s="14" t="s">
        <v>141</v>
      </c>
      <c r="D3451" s="14" t="s">
        <v>6</v>
      </c>
      <c r="E3451" s="14" t="s">
        <v>165</v>
      </c>
      <c r="F3451" s="43">
        <v>8.6603844538331032E-3</v>
      </c>
      <c r="V3451"/>
    </row>
    <row r="3452" spans="1:22" x14ac:dyDescent="0.2">
      <c r="A3452" s="14" t="s">
        <v>71</v>
      </c>
      <c r="B3452" s="14" t="s">
        <v>152</v>
      </c>
      <c r="C3452" s="14" t="s">
        <v>153</v>
      </c>
      <c r="D3452" s="14" t="s">
        <v>6</v>
      </c>
      <c r="E3452" s="14" t="s">
        <v>165</v>
      </c>
      <c r="F3452" s="43">
        <v>124.04288426227868</v>
      </c>
      <c r="V3452"/>
    </row>
    <row r="3453" spans="1:22" x14ac:dyDescent="0.2">
      <c r="A3453" s="14" t="s">
        <v>71</v>
      </c>
      <c r="B3453" s="14" t="s">
        <v>152</v>
      </c>
      <c r="C3453" s="14" t="s">
        <v>49</v>
      </c>
      <c r="D3453" s="14" t="s">
        <v>6</v>
      </c>
      <c r="E3453" s="14" t="s">
        <v>165</v>
      </c>
      <c r="F3453" s="43">
        <v>8.967315673828125</v>
      </c>
      <c r="V3453"/>
    </row>
    <row r="3454" spans="1:22" x14ac:dyDescent="0.2">
      <c r="A3454" s="14" t="s">
        <v>71</v>
      </c>
      <c r="B3454" s="14" t="s">
        <v>152</v>
      </c>
      <c r="C3454" s="14" t="s">
        <v>141</v>
      </c>
      <c r="D3454" s="14" t="s">
        <v>6</v>
      </c>
      <c r="E3454" s="14" t="s">
        <v>165</v>
      </c>
      <c r="F3454" s="43">
        <v>9.1580059379339218E-3</v>
      </c>
      <c r="V3454"/>
    </row>
    <row r="3455" spans="1:22" x14ac:dyDescent="0.2">
      <c r="A3455" s="14" t="s">
        <v>72</v>
      </c>
      <c r="B3455" s="14" t="s">
        <v>152</v>
      </c>
      <c r="C3455" s="14" t="s">
        <v>153</v>
      </c>
      <c r="D3455" s="14" t="s">
        <v>6</v>
      </c>
      <c r="E3455" s="14" t="s">
        <v>165</v>
      </c>
      <c r="F3455" s="43">
        <v>124.04288426227868</v>
      </c>
      <c r="V3455"/>
    </row>
    <row r="3456" spans="1:22" x14ac:dyDescent="0.2">
      <c r="A3456" s="14" t="s">
        <v>72</v>
      </c>
      <c r="B3456" s="14" t="s">
        <v>152</v>
      </c>
      <c r="C3456" s="14" t="s">
        <v>49</v>
      </c>
      <c r="D3456" s="14" t="s">
        <v>6</v>
      </c>
      <c r="E3456" s="14" t="s">
        <v>165</v>
      </c>
      <c r="F3456" s="43">
        <v>8.967315673828125</v>
      </c>
      <c r="V3456"/>
    </row>
    <row r="3457" spans="1:22" x14ac:dyDescent="0.2">
      <c r="A3457" s="14" t="s">
        <v>72</v>
      </c>
      <c r="B3457" s="14" t="s">
        <v>152</v>
      </c>
      <c r="C3457" s="14" t="s">
        <v>141</v>
      </c>
      <c r="D3457" s="14" t="s">
        <v>6</v>
      </c>
      <c r="E3457" s="14" t="s">
        <v>165</v>
      </c>
      <c r="F3457" s="43">
        <v>9.1580059379339218E-3</v>
      </c>
      <c r="V3457"/>
    </row>
    <row r="3458" spans="1:22" x14ac:dyDescent="0.2">
      <c r="A3458" s="14" t="s">
        <v>70</v>
      </c>
      <c r="B3458" s="14" t="s">
        <v>70</v>
      </c>
      <c r="C3458" s="14" t="s">
        <v>153</v>
      </c>
      <c r="D3458" s="14" t="s">
        <v>6</v>
      </c>
      <c r="E3458" s="14" t="s">
        <v>166</v>
      </c>
      <c r="F3458" s="43">
        <v>7.3699999999999983</v>
      </c>
      <c r="V3458"/>
    </row>
    <row r="3459" spans="1:22" x14ac:dyDescent="0.2">
      <c r="A3459" s="14" t="s">
        <v>70</v>
      </c>
      <c r="B3459" s="14" t="s">
        <v>70</v>
      </c>
      <c r="C3459" s="14" t="s">
        <v>49</v>
      </c>
      <c r="D3459" s="14" t="s">
        <v>6</v>
      </c>
      <c r="E3459" s="14" t="s">
        <v>166</v>
      </c>
      <c r="F3459" s="43">
        <v>0.53279244899749756</v>
      </c>
      <c r="V3459"/>
    </row>
    <row r="3460" spans="1:22" x14ac:dyDescent="0.2">
      <c r="A3460" s="14" t="s">
        <v>70</v>
      </c>
      <c r="B3460" s="14" t="s">
        <v>70</v>
      </c>
      <c r="C3460" s="14" t="s">
        <v>141</v>
      </c>
      <c r="D3460" s="14" t="s">
        <v>6</v>
      </c>
      <c r="E3460" s="14" t="s">
        <v>166</v>
      </c>
      <c r="F3460" s="43">
        <v>5.4412230383604765E-4</v>
      </c>
      <c r="V3460"/>
    </row>
    <row r="3461" spans="1:22" x14ac:dyDescent="0.2">
      <c r="A3461" s="14" t="s">
        <v>71</v>
      </c>
      <c r="B3461" s="14" t="s">
        <v>70</v>
      </c>
      <c r="C3461" s="14" t="s">
        <v>153</v>
      </c>
      <c r="D3461" s="14" t="s">
        <v>6</v>
      </c>
      <c r="E3461" s="14" t="s">
        <v>166</v>
      </c>
      <c r="F3461" s="43">
        <v>7.3699999999999992</v>
      </c>
      <c r="V3461"/>
    </row>
    <row r="3462" spans="1:22" x14ac:dyDescent="0.2">
      <c r="A3462" s="14" t="s">
        <v>71</v>
      </c>
      <c r="B3462" s="14" t="s">
        <v>70</v>
      </c>
      <c r="C3462" s="14" t="s">
        <v>49</v>
      </c>
      <c r="D3462" s="14" t="s">
        <v>6</v>
      </c>
      <c r="E3462" s="14" t="s">
        <v>166</v>
      </c>
      <c r="F3462" s="43">
        <v>0.53279244899749756</v>
      </c>
      <c r="V3462"/>
    </row>
    <row r="3463" spans="1:22" x14ac:dyDescent="0.2">
      <c r="A3463" s="14" t="s">
        <v>71</v>
      </c>
      <c r="B3463" s="14" t="s">
        <v>70</v>
      </c>
      <c r="C3463" s="14" t="s">
        <v>141</v>
      </c>
      <c r="D3463" s="14" t="s">
        <v>6</v>
      </c>
      <c r="E3463" s="14" t="s">
        <v>166</v>
      </c>
      <c r="F3463" s="43">
        <v>5.4412230383604765E-4</v>
      </c>
      <c r="V3463"/>
    </row>
    <row r="3464" spans="1:22" x14ac:dyDescent="0.2">
      <c r="A3464" s="14" t="s">
        <v>72</v>
      </c>
      <c r="B3464" s="14" t="s">
        <v>70</v>
      </c>
      <c r="C3464" s="14" t="s">
        <v>153</v>
      </c>
      <c r="D3464" s="14" t="s">
        <v>6</v>
      </c>
      <c r="E3464" s="14" t="s">
        <v>166</v>
      </c>
      <c r="F3464" s="43">
        <v>7.37</v>
      </c>
      <c r="V3464"/>
    </row>
    <row r="3465" spans="1:22" x14ac:dyDescent="0.2">
      <c r="A3465" s="14" t="s">
        <v>72</v>
      </c>
      <c r="B3465" s="14" t="s">
        <v>70</v>
      </c>
      <c r="C3465" s="14" t="s">
        <v>49</v>
      </c>
      <c r="D3465" s="14" t="s">
        <v>6</v>
      </c>
      <c r="E3465" s="14" t="s">
        <v>166</v>
      </c>
      <c r="F3465" s="43">
        <v>0.53279244899749756</v>
      </c>
      <c r="V3465"/>
    </row>
    <row r="3466" spans="1:22" x14ac:dyDescent="0.2">
      <c r="A3466" s="14" t="s">
        <v>72</v>
      </c>
      <c r="B3466" s="14" t="s">
        <v>70</v>
      </c>
      <c r="C3466" s="14" t="s">
        <v>141</v>
      </c>
      <c r="D3466" s="14" t="s">
        <v>6</v>
      </c>
      <c r="E3466" s="14" t="s">
        <v>166</v>
      </c>
      <c r="F3466" s="43">
        <v>5.4412230383604765E-4</v>
      </c>
      <c r="V3466"/>
    </row>
    <row r="3467" spans="1:22" x14ac:dyDescent="0.2">
      <c r="A3467" s="14" t="s">
        <v>70</v>
      </c>
      <c r="B3467" s="14" t="s">
        <v>152</v>
      </c>
      <c r="C3467" s="14" t="s">
        <v>153</v>
      </c>
      <c r="D3467" s="14" t="s">
        <v>6</v>
      </c>
      <c r="E3467" s="14" t="s">
        <v>166</v>
      </c>
      <c r="F3467" s="43">
        <v>7.3699999999999992</v>
      </c>
      <c r="V3467"/>
    </row>
    <row r="3468" spans="1:22" x14ac:dyDescent="0.2">
      <c r="A3468" s="14" t="s">
        <v>70</v>
      </c>
      <c r="B3468" s="14" t="s">
        <v>152</v>
      </c>
      <c r="C3468" s="14" t="s">
        <v>49</v>
      </c>
      <c r="D3468" s="14" t="s">
        <v>6</v>
      </c>
      <c r="E3468" s="14" t="s">
        <v>166</v>
      </c>
      <c r="F3468" s="43">
        <v>0.53279244899749756</v>
      </c>
      <c r="V3468"/>
    </row>
    <row r="3469" spans="1:22" x14ac:dyDescent="0.2">
      <c r="A3469" s="14" t="s">
        <v>70</v>
      </c>
      <c r="B3469" s="14" t="s">
        <v>152</v>
      </c>
      <c r="C3469" s="14" t="s">
        <v>141</v>
      </c>
      <c r="D3469" s="14" t="s">
        <v>6</v>
      </c>
      <c r="E3469" s="14" t="s">
        <v>166</v>
      </c>
      <c r="F3469" s="43">
        <v>5.4412230383604765E-4</v>
      </c>
      <c r="V3469"/>
    </row>
    <row r="3470" spans="1:22" x14ac:dyDescent="0.2">
      <c r="A3470" s="14" t="s">
        <v>71</v>
      </c>
      <c r="B3470" s="14" t="s">
        <v>152</v>
      </c>
      <c r="C3470" s="14" t="s">
        <v>153</v>
      </c>
      <c r="D3470" s="14" t="s">
        <v>6</v>
      </c>
      <c r="E3470" s="14" t="s">
        <v>166</v>
      </c>
      <c r="F3470" s="43">
        <v>7.370000000000001</v>
      </c>
      <c r="V3470"/>
    </row>
    <row r="3471" spans="1:22" x14ac:dyDescent="0.2">
      <c r="A3471" s="14" t="s">
        <v>71</v>
      </c>
      <c r="B3471" s="14" t="s">
        <v>152</v>
      </c>
      <c r="C3471" s="14" t="s">
        <v>49</v>
      </c>
      <c r="D3471" s="14" t="s">
        <v>6</v>
      </c>
      <c r="E3471" s="14" t="s">
        <v>166</v>
      </c>
      <c r="F3471" s="43">
        <v>0.53279244899749756</v>
      </c>
      <c r="V3471"/>
    </row>
    <row r="3472" spans="1:22" x14ac:dyDescent="0.2">
      <c r="A3472" s="14" t="s">
        <v>71</v>
      </c>
      <c r="B3472" s="14" t="s">
        <v>152</v>
      </c>
      <c r="C3472" s="14" t="s">
        <v>141</v>
      </c>
      <c r="D3472" s="14" t="s">
        <v>6</v>
      </c>
      <c r="E3472" s="14" t="s">
        <v>166</v>
      </c>
      <c r="F3472" s="43">
        <v>5.4412230383604765E-4</v>
      </c>
      <c r="V3472"/>
    </row>
    <row r="3473" spans="1:22" x14ac:dyDescent="0.2">
      <c r="A3473" s="14" t="s">
        <v>72</v>
      </c>
      <c r="B3473" s="14" t="s">
        <v>152</v>
      </c>
      <c r="C3473" s="14" t="s">
        <v>153</v>
      </c>
      <c r="D3473" s="14" t="s">
        <v>6</v>
      </c>
      <c r="E3473" s="14" t="s">
        <v>166</v>
      </c>
      <c r="F3473" s="43">
        <v>7.37</v>
      </c>
      <c r="V3473"/>
    </row>
    <row r="3474" spans="1:22" x14ac:dyDescent="0.2">
      <c r="A3474" s="14" t="s">
        <v>72</v>
      </c>
      <c r="B3474" s="14" t="s">
        <v>152</v>
      </c>
      <c r="C3474" s="14" t="s">
        <v>49</v>
      </c>
      <c r="D3474" s="14" t="s">
        <v>6</v>
      </c>
      <c r="E3474" s="14" t="s">
        <v>166</v>
      </c>
      <c r="F3474" s="43">
        <v>0.53279244899749756</v>
      </c>
      <c r="V3474"/>
    </row>
    <row r="3475" spans="1:22" x14ac:dyDescent="0.2">
      <c r="A3475" s="14" t="s">
        <v>72</v>
      </c>
      <c r="B3475" s="14" t="s">
        <v>152</v>
      </c>
      <c r="C3475" s="14" t="s">
        <v>141</v>
      </c>
      <c r="D3475" s="14" t="s">
        <v>6</v>
      </c>
      <c r="E3475" s="14" t="s">
        <v>166</v>
      </c>
      <c r="F3475" s="43">
        <v>5.4412230383604765E-4</v>
      </c>
      <c r="V3475"/>
    </row>
    <row r="3476" spans="1:22" x14ac:dyDescent="0.2">
      <c r="A3476" s="14" t="s">
        <v>70</v>
      </c>
      <c r="B3476" s="14" t="s">
        <v>70</v>
      </c>
      <c r="C3476" s="14" t="s">
        <v>153</v>
      </c>
      <c r="D3476" s="14" t="s">
        <v>6</v>
      </c>
      <c r="E3476" s="14" t="s">
        <v>167</v>
      </c>
      <c r="F3476" s="43">
        <v>364.24376717209816</v>
      </c>
      <c r="V3476"/>
    </row>
    <row r="3477" spans="1:22" x14ac:dyDescent="0.2">
      <c r="A3477" s="14" t="s">
        <v>70</v>
      </c>
      <c r="B3477" s="14" t="s">
        <v>70</v>
      </c>
      <c r="C3477" s="14" t="s">
        <v>49</v>
      </c>
      <c r="D3477" s="14" t="s">
        <v>6</v>
      </c>
      <c r="E3477" s="14" t="s">
        <v>167</v>
      </c>
      <c r="F3477" s="43">
        <v>26.331932067871094</v>
      </c>
      <c r="V3477"/>
    </row>
    <row r="3478" spans="1:22" x14ac:dyDescent="0.2">
      <c r="A3478" s="14" t="s">
        <v>70</v>
      </c>
      <c r="B3478" s="14" t="s">
        <v>70</v>
      </c>
      <c r="C3478" s="14" t="s">
        <v>141</v>
      </c>
      <c r="D3478" s="14" t="s">
        <v>6</v>
      </c>
      <c r="E3478" s="14" t="s">
        <v>167</v>
      </c>
      <c r="F3478" s="43">
        <v>2.6891881600022316E-2</v>
      </c>
      <c r="V3478"/>
    </row>
    <row r="3479" spans="1:22" x14ac:dyDescent="0.2">
      <c r="A3479" s="14" t="s">
        <v>71</v>
      </c>
      <c r="B3479" s="14" t="s">
        <v>70</v>
      </c>
      <c r="C3479" s="14" t="s">
        <v>153</v>
      </c>
      <c r="D3479" s="14" t="s">
        <v>6</v>
      </c>
      <c r="E3479" s="14" t="s">
        <v>167</v>
      </c>
      <c r="F3479" s="43">
        <v>368.55246874690056</v>
      </c>
      <c r="V3479"/>
    </row>
    <row r="3480" spans="1:22" x14ac:dyDescent="0.2">
      <c r="A3480" s="14" t="s">
        <v>71</v>
      </c>
      <c r="B3480" s="14" t="s">
        <v>70</v>
      </c>
      <c r="C3480" s="14" t="s">
        <v>49</v>
      </c>
      <c r="D3480" s="14" t="s">
        <v>6</v>
      </c>
      <c r="E3480" s="14" t="s">
        <v>167</v>
      </c>
      <c r="F3480" s="43">
        <v>26.643417358398438</v>
      </c>
      <c r="V3480"/>
    </row>
    <row r="3481" spans="1:22" x14ac:dyDescent="0.2">
      <c r="A3481" s="14" t="s">
        <v>71</v>
      </c>
      <c r="B3481" s="14" t="s">
        <v>70</v>
      </c>
      <c r="C3481" s="14" t="s">
        <v>141</v>
      </c>
      <c r="D3481" s="14" t="s">
        <v>6</v>
      </c>
      <c r="E3481" s="14" t="s">
        <v>167</v>
      </c>
      <c r="F3481" s="43">
        <v>2.7209989726543427E-2</v>
      </c>
      <c r="V3481"/>
    </row>
    <row r="3482" spans="1:22" x14ac:dyDescent="0.2">
      <c r="A3482" s="14" t="s">
        <v>72</v>
      </c>
      <c r="B3482" s="14" t="s">
        <v>70</v>
      </c>
      <c r="C3482" s="14" t="s">
        <v>153</v>
      </c>
      <c r="D3482" s="14" t="s">
        <v>6</v>
      </c>
      <c r="E3482" s="14" t="s">
        <v>167</v>
      </c>
      <c r="F3482" s="43">
        <v>538.01041281223297</v>
      </c>
      <c r="V3482"/>
    </row>
    <row r="3483" spans="1:22" x14ac:dyDescent="0.2">
      <c r="A3483" s="14" t="s">
        <v>72</v>
      </c>
      <c r="B3483" s="14" t="s">
        <v>70</v>
      </c>
      <c r="C3483" s="14" t="s">
        <v>49</v>
      </c>
      <c r="D3483" s="14" t="s">
        <v>6</v>
      </c>
      <c r="E3483" s="14" t="s">
        <v>167</v>
      </c>
      <c r="F3483" s="43">
        <v>38.893878936767578</v>
      </c>
      <c r="V3483"/>
    </row>
    <row r="3484" spans="1:22" x14ac:dyDescent="0.2">
      <c r="A3484" s="14" t="s">
        <v>72</v>
      </c>
      <c r="B3484" s="14" t="s">
        <v>70</v>
      </c>
      <c r="C3484" s="14" t="s">
        <v>141</v>
      </c>
      <c r="D3484" s="14" t="s">
        <v>6</v>
      </c>
      <c r="E3484" s="14" t="s">
        <v>167</v>
      </c>
      <c r="F3484" s="43">
        <v>3.9720959961414337E-2</v>
      </c>
      <c r="V3484"/>
    </row>
    <row r="3485" spans="1:22" x14ac:dyDescent="0.2">
      <c r="A3485" s="14" t="s">
        <v>70</v>
      </c>
      <c r="B3485" s="14" t="s">
        <v>152</v>
      </c>
      <c r="C3485" s="14" t="s">
        <v>153</v>
      </c>
      <c r="D3485" s="14" t="s">
        <v>6</v>
      </c>
      <c r="E3485" s="14" t="s">
        <v>167</v>
      </c>
      <c r="F3485" s="43">
        <v>384.38983774185181</v>
      </c>
      <c r="V3485"/>
    </row>
    <row r="3486" spans="1:22" x14ac:dyDescent="0.2">
      <c r="A3486" s="14" t="s">
        <v>70</v>
      </c>
      <c r="B3486" s="14" t="s">
        <v>152</v>
      </c>
      <c r="C3486" s="14" t="s">
        <v>49</v>
      </c>
      <c r="D3486" s="14" t="s">
        <v>6</v>
      </c>
      <c r="E3486" s="14" t="s">
        <v>167</v>
      </c>
      <c r="F3486" s="43">
        <v>27.788331985473633</v>
      </c>
      <c r="V3486"/>
    </row>
    <row r="3487" spans="1:22" x14ac:dyDescent="0.2">
      <c r="A3487" s="14" t="s">
        <v>70</v>
      </c>
      <c r="B3487" s="14" t="s">
        <v>152</v>
      </c>
      <c r="C3487" s="14" t="s">
        <v>141</v>
      </c>
      <c r="D3487" s="14" t="s">
        <v>6</v>
      </c>
      <c r="E3487" s="14" t="s">
        <v>167</v>
      </c>
      <c r="F3487" s="43">
        <v>2.8379252180457115E-2</v>
      </c>
      <c r="V3487"/>
    </row>
    <row r="3488" spans="1:22" x14ac:dyDescent="0.2">
      <c r="A3488" s="14" t="s">
        <v>71</v>
      </c>
      <c r="B3488" s="14" t="s">
        <v>152</v>
      </c>
      <c r="C3488" s="14" t="s">
        <v>153</v>
      </c>
      <c r="D3488" s="14" t="s">
        <v>6</v>
      </c>
      <c r="E3488" s="14" t="s">
        <v>167</v>
      </c>
      <c r="F3488" s="43">
        <v>390.72125601768494</v>
      </c>
      <c r="V3488"/>
    </row>
    <row r="3489" spans="1:22" x14ac:dyDescent="0.2">
      <c r="A3489" s="14" t="s">
        <v>71</v>
      </c>
      <c r="B3489" s="14" t="s">
        <v>152</v>
      </c>
      <c r="C3489" s="14" t="s">
        <v>49</v>
      </c>
      <c r="D3489" s="14" t="s">
        <v>6</v>
      </c>
      <c r="E3489" s="14" t="s">
        <v>167</v>
      </c>
      <c r="F3489" s="43">
        <v>28.246044158935547</v>
      </c>
      <c r="V3489"/>
    </row>
    <row r="3490" spans="1:22" x14ac:dyDescent="0.2">
      <c r="A3490" s="14" t="s">
        <v>71</v>
      </c>
      <c r="B3490" s="14" t="s">
        <v>152</v>
      </c>
      <c r="C3490" s="14" t="s">
        <v>141</v>
      </c>
      <c r="D3490" s="14" t="s">
        <v>6</v>
      </c>
      <c r="E3490" s="14" t="s">
        <v>167</v>
      </c>
      <c r="F3490" s="43">
        <v>2.8846697881817818E-2</v>
      </c>
      <c r="V3490"/>
    </row>
    <row r="3491" spans="1:22" x14ac:dyDescent="0.2">
      <c r="A3491" s="14" t="s">
        <v>72</v>
      </c>
      <c r="B3491" s="14" t="s">
        <v>152</v>
      </c>
      <c r="C3491" s="14" t="s">
        <v>153</v>
      </c>
      <c r="D3491" s="14" t="s">
        <v>6</v>
      </c>
      <c r="E3491" s="14" t="s">
        <v>167</v>
      </c>
      <c r="F3491" s="43">
        <v>560.1791969537735</v>
      </c>
      <c r="V3491"/>
    </row>
    <row r="3492" spans="1:22" x14ac:dyDescent="0.2">
      <c r="A3492" s="14" t="s">
        <v>72</v>
      </c>
      <c r="B3492" s="14" t="s">
        <v>152</v>
      </c>
      <c r="C3492" s="14" t="s">
        <v>49</v>
      </c>
      <c r="D3492" s="14" t="s">
        <v>6</v>
      </c>
      <c r="E3492" s="14" t="s">
        <v>167</v>
      </c>
      <c r="F3492" s="43">
        <v>40.496509552001953</v>
      </c>
      <c r="V3492"/>
    </row>
    <row r="3493" spans="1:22" x14ac:dyDescent="0.2">
      <c r="A3493" s="14" t="s">
        <v>72</v>
      </c>
      <c r="B3493" s="14" t="s">
        <v>152</v>
      </c>
      <c r="C3493" s="14" t="s">
        <v>141</v>
      </c>
      <c r="D3493" s="14" t="s">
        <v>6</v>
      </c>
      <c r="E3493" s="14" t="s">
        <v>167</v>
      </c>
      <c r="F3493" s="43">
        <v>4.1357666254043579E-2</v>
      </c>
      <c r="V3493"/>
    </row>
    <row r="3494" spans="1:22" x14ac:dyDescent="0.2">
      <c r="A3494" s="14" t="s">
        <v>70</v>
      </c>
      <c r="B3494" s="14" t="s">
        <v>70</v>
      </c>
      <c r="C3494" s="14" t="s">
        <v>153</v>
      </c>
      <c r="D3494" s="14" t="s">
        <v>6</v>
      </c>
      <c r="E3494" s="14" t="s">
        <v>168</v>
      </c>
      <c r="F3494" s="43">
        <v>477.49382674694061</v>
      </c>
      <c r="V3494"/>
    </row>
    <row r="3495" spans="1:22" x14ac:dyDescent="0.2">
      <c r="A3495" s="14" t="s">
        <v>70</v>
      </c>
      <c r="B3495" s="14" t="s">
        <v>70</v>
      </c>
      <c r="C3495" s="14" t="s">
        <v>49</v>
      </c>
      <c r="D3495" s="14" t="s">
        <v>6</v>
      </c>
      <c r="E3495" s="14" t="s">
        <v>168</v>
      </c>
      <c r="F3495" s="43">
        <v>34.519012451171875</v>
      </c>
      <c r="V3495"/>
    </row>
    <row r="3496" spans="1:22" x14ac:dyDescent="0.2">
      <c r="A3496" s="14" t="s">
        <v>70</v>
      </c>
      <c r="B3496" s="14" t="s">
        <v>70</v>
      </c>
      <c r="C3496" s="14" t="s">
        <v>141</v>
      </c>
      <c r="D3496" s="14" t="s">
        <v>6</v>
      </c>
      <c r="E3496" s="14" t="s">
        <v>168</v>
      </c>
      <c r="F3496" s="43">
        <v>3.525305911898613E-2</v>
      </c>
      <c r="V3496"/>
    </row>
    <row r="3497" spans="1:22" x14ac:dyDescent="0.2">
      <c r="A3497" s="14" t="s">
        <v>71</v>
      </c>
      <c r="B3497" s="14" t="s">
        <v>70</v>
      </c>
      <c r="C3497" s="14" t="s">
        <v>153</v>
      </c>
      <c r="D3497" s="14" t="s">
        <v>6</v>
      </c>
      <c r="E3497" s="14" t="s">
        <v>168</v>
      </c>
      <c r="F3497" s="43">
        <v>473.18510483205318</v>
      </c>
      <c r="V3497"/>
    </row>
    <row r="3498" spans="1:22" x14ac:dyDescent="0.2">
      <c r="A3498" s="14" t="s">
        <v>71</v>
      </c>
      <c r="B3498" s="14" t="s">
        <v>70</v>
      </c>
      <c r="C3498" s="14" t="s">
        <v>49</v>
      </c>
      <c r="D3498" s="14" t="s">
        <v>6</v>
      </c>
      <c r="E3498" s="14" t="s">
        <v>168</v>
      </c>
      <c r="F3498" s="43">
        <v>34.207527160644531</v>
      </c>
      <c r="V3498"/>
    </row>
    <row r="3499" spans="1:22" x14ac:dyDescent="0.2">
      <c r="A3499" s="14" t="s">
        <v>71</v>
      </c>
      <c r="B3499" s="14" t="s">
        <v>70</v>
      </c>
      <c r="C3499" s="14" t="s">
        <v>141</v>
      </c>
      <c r="D3499" s="14" t="s">
        <v>6</v>
      </c>
      <c r="E3499" s="14" t="s">
        <v>168</v>
      </c>
      <c r="F3499" s="43">
        <v>3.493494912981987E-2</v>
      </c>
      <c r="V3499"/>
    </row>
    <row r="3500" spans="1:22" x14ac:dyDescent="0.2">
      <c r="A3500" s="14" t="s">
        <v>72</v>
      </c>
      <c r="B3500" s="14" t="s">
        <v>70</v>
      </c>
      <c r="C3500" s="14" t="s">
        <v>153</v>
      </c>
      <c r="D3500" s="14" t="s">
        <v>6</v>
      </c>
      <c r="E3500" s="14" t="s">
        <v>168</v>
      </c>
      <c r="F3500" s="43">
        <v>892.06714338064194</v>
      </c>
      <c r="V3500"/>
    </row>
    <row r="3501" spans="1:22" x14ac:dyDescent="0.2">
      <c r="A3501" s="14" t="s">
        <v>72</v>
      </c>
      <c r="B3501" s="14" t="s">
        <v>70</v>
      </c>
      <c r="C3501" s="14" t="s">
        <v>49</v>
      </c>
      <c r="D3501" s="14" t="s">
        <v>6</v>
      </c>
      <c r="E3501" s="14" t="s">
        <v>168</v>
      </c>
      <c r="F3501" s="43">
        <v>64.489372253417969</v>
      </c>
      <c r="V3501"/>
    </row>
    <row r="3502" spans="1:22" x14ac:dyDescent="0.2">
      <c r="A3502" s="14" t="s">
        <v>72</v>
      </c>
      <c r="B3502" s="14" t="s">
        <v>70</v>
      </c>
      <c r="C3502" s="14" t="s">
        <v>141</v>
      </c>
      <c r="D3502" s="14" t="s">
        <v>6</v>
      </c>
      <c r="E3502" s="14" t="s">
        <v>168</v>
      </c>
      <c r="F3502" s="43">
        <v>6.5860740840435028E-2</v>
      </c>
      <c r="V3502"/>
    </row>
    <row r="3503" spans="1:22" x14ac:dyDescent="0.2">
      <c r="A3503" s="14" t="s">
        <v>70</v>
      </c>
      <c r="B3503" s="14" t="s">
        <v>152</v>
      </c>
      <c r="C3503" s="14" t="s">
        <v>153</v>
      </c>
      <c r="D3503" s="14" t="s">
        <v>6</v>
      </c>
      <c r="E3503" s="14" t="s">
        <v>168</v>
      </c>
      <c r="F3503" s="43">
        <v>339.19985109567642</v>
      </c>
      <c r="V3503"/>
    </row>
    <row r="3504" spans="1:22" x14ac:dyDescent="0.2">
      <c r="A3504" s="14" t="s">
        <v>70</v>
      </c>
      <c r="B3504" s="14" t="s">
        <v>152</v>
      </c>
      <c r="C3504" s="14" t="s">
        <v>49</v>
      </c>
      <c r="D3504" s="14" t="s">
        <v>6</v>
      </c>
      <c r="E3504" s="14" t="s">
        <v>168</v>
      </c>
      <c r="F3504" s="43">
        <v>24.521455764770508</v>
      </c>
      <c r="V3504"/>
    </row>
    <row r="3505" spans="1:22" x14ac:dyDescent="0.2">
      <c r="A3505" s="14" t="s">
        <v>70</v>
      </c>
      <c r="B3505" s="14" t="s">
        <v>152</v>
      </c>
      <c r="C3505" s="14" t="s">
        <v>141</v>
      </c>
      <c r="D3505" s="14" t="s">
        <v>6</v>
      </c>
      <c r="E3505" s="14" t="s">
        <v>168</v>
      </c>
      <c r="F3505" s="43">
        <v>2.5042904540896416E-2</v>
      </c>
      <c r="V3505"/>
    </row>
    <row r="3506" spans="1:22" x14ac:dyDescent="0.2">
      <c r="A3506" s="14" t="s">
        <v>71</v>
      </c>
      <c r="B3506" s="14" t="s">
        <v>152</v>
      </c>
      <c r="C3506" s="14" t="s">
        <v>153</v>
      </c>
      <c r="D3506" s="14" t="s">
        <v>6</v>
      </c>
      <c r="E3506" s="14" t="s">
        <v>168</v>
      </c>
      <c r="F3506" s="43">
        <v>332.86841376125813</v>
      </c>
      <c r="V3506"/>
    </row>
    <row r="3507" spans="1:22" x14ac:dyDescent="0.2">
      <c r="A3507" s="14" t="s">
        <v>71</v>
      </c>
      <c r="B3507" s="14" t="s">
        <v>152</v>
      </c>
      <c r="C3507" s="14" t="s">
        <v>49</v>
      </c>
      <c r="D3507" s="14" t="s">
        <v>6</v>
      </c>
      <c r="E3507" s="14" t="s">
        <v>168</v>
      </c>
      <c r="F3507" s="43">
        <v>24.063743591308594</v>
      </c>
      <c r="V3507"/>
    </row>
    <row r="3508" spans="1:22" x14ac:dyDescent="0.2">
      <c r="A3508" s="14" t="s">
        <v>71</v>
      </c>
      <c r="B3508" s="14" t="s">
        <v>152</v>
      </c>
      <c r="C3508" s="14" t="s">
        <v>141</v>
      </c>
      <c r="D3508" s="14" t="s">
        <v>6</v>
      </c>
      <c r="E3508" s="14" t="s">
        <v>168</v>
      </c>
      <c r="F3508" s="43">
        <v>2.4575458839535713E-2</v>
      </c>
      <c r="V3508"/>
    </row>
    <row r="3509" spans="1:22" x14ac:dyDescent="0.2">
      <c r="A3509" s="14" t="s">
        <v>72</v>
      </c>
      <c r="B3509" s="14" t="s">
        <v>152</v>
      </c>
      <c r="C3509" s="14" t="s">
        <v>153</v>
      </c>
      <c r="D3509" s="14" t="s">
        <v>6</v>
      </c>
      <c r="E3509" s="14" t="s">
        <v>168</v>
      </c>
      <c r="F3509" s="43">
        <v>751.75046098232269</v>
      </c>
      <c r="V3509"/>
    </row>
    <row r="3510" spans="1:22" x14ac:dyDescent="0.2">
      <c r="A3510" s="14" t="s">
        <v>72</v>
      </c>
      <c r="B3510" s="14" t="s">
        <v>152</v>
      </c>
      <c r="C3510" s="14" t="s">
        <v>49</v>
      </c>
      <c r="D3510" s="14" t="s">
        <v>6</v>
      </c>
      <c r="E3510" s="14" t="s">
        <v>168</v>
      </c>
      <c r="F3510" s="43">
        <v>54.345588684082031</v>
      </c>
      <c r="V3510"/>
    </row>
    <row r="3511" spans="1:22" x14ac:dyDescent="0.2">
      <c r="A3511" s="14" t="s">
        <v>72</v>
      </c>
      <c r="B3511" s="14" t="s">
        <v>152</v>
      </c>
      <c r="C3511" s="14" t="s">
        <v>141</v>
      </c>
      <c r="D3511" s="14" t="s">
        <v>6</v>
      </c>
      <c r="E3511" s="14" t="s">
        <v>168</v>
      </c>
      <c r="F3511" s="43">
        <v>5.5501248687505722E-2</v>
      </c>
      <c r="V3511"/>
    </row>
    <row r="3512" spans="1:22" x14ac:dyDescent="0.2">
      <c r="A3512" s="14" t="s">
        <v>70</v>
      </c>
      <c r="B3512" s="14" t="s">
        <v>70</v>
      </c>
      <c r="C3512" s="14" t="s">
        <v>153</v>
      </c>
      <c r="D3512" t="s">
        <v>14</v>
      </c>
      <c r="E3512" s="14" t="s">
        <v>85</v>
      </c>
      <c r="F3512" s="43">
        <v>464.20500125363469</v>
      </c>
      <c r="V3512"/>
    </row>
    <row r="3513" spans="1:22" x14ac:dyDescent="0.2">
      <c r="A3513" s="14" t="s">
        <v>70</v>
      </c>
      <c r="B3513" s="14" t="s">
        <v>70</v>
      </c>
      <c r="C3513" s="14" t="s">
        <v>49</v>
      </c>
      <c r="D3513" t="s">
        <v>14</v>
      </c>
      <c r="E3513" s="14" t="s">
        <v>85</v>
      </c>
      <c r="F3513" s="43">
        <v>77.549537658691406</v>
      </c>
      <c r="V3513"/>
    </row>
    <row r="3514" spans="1:22" x14ac:dyDescent="0.2">
      <c r="A3514" s="14" t="s">
        <v>70</v>
      </c>
      <c r="B3514" s="14" t="s">
        <v>70</v>
      </c>
      <c r="C3514" s="14" t="s">
        <v>141</v>
      </c>
      <c r="D3514" t="s">
        <v>14</v>
      </c>
      <c r="E3514" s="14" t="s">
        <v>85</v>
      </c>
      <c r="F3514" s="43">
        <v>8.0388389527797699E-2</v>
      </c>
      <c r="V3514"/>
    </row>
    <row r="3515" spans="1:22" x14ac:dyDescent="0.2">
      <c r="A3515" s="14" t="s">
        <v>71</v>
      </c>
      <c r="B3515" s="14" t="s">
        <v>70</v>
      </c>
      <c r="C3515" s="14" t="s">
        <v>153</v>
      </c>
      <c r="D3515" t="s">
        <v>14</v>
      </c>
      <c r="E3515" s="14" t="s">
        <v>85</v>
      </c>
      <c r="F3515" s="43">
        <v>528.86526654660702</v>
      </c>
      <c r="V3515"/>
    </row>
    <row r="3516" spans="1:22" x14ac:dyDescent="0.2">
      <c r="A3516" s="14" t="s">
        <v>71</v>
      </c>
      <c r="B3516" s="14" t="s">
        <v>70</v>
      </c>
      <c r="C3516" s="14" t="s">
        <v>49</v>
      </c>
      <c r="D3516" t="s">
        <v>14</v>
      </c>
      <c r="E3516" s="14" t="s">
        <v>85</v>
      </c>
      <c r="F3516" s="43">
        <v>88.351608276367188</v>
      </c>
      <c r="V3516"/>
    </row>
    <row r="3517" spans="1:22" x14ac:dyDescent="0.2">
      <c r="A3517" s="14" t="s">
        <v>71</v>
      </c>
      <c r="B3517" s="14" t="s">
        <v>70</v>
      </c>
      <c r="C3517" s="14" t="s">
        <v>141</v>
      </c>
      <c r="D3517" t="s">
        <v>14</v>
      </c>
      <c r="E3517" s="14" t="s">
        <v>85</v>
      </c>
      <c r="F3517" s="43">
        <v>9.1585889458656311E-2</v>
      </c>
      <c r="V3517"/>
    </row>
    <row r="3518" spans="1:22" x14ac:dyDescent="0.2">
      <c r="A3518" s="14" t="s">
        <v>72</v>
      </c>
      <c r="B3518" s="14" t="s">
        <v>70</v>
      </c>
      <c r="C3518" s="14" t="s">
        <v>153</v>
      </c>
      <c r="D3518" t="s">
        <v>14</v>
      </c>
      <c r="E3518" s="14" t="s">
        <v>85</v>
      </c>
      <c r="F3518" s="43">
        <v>706.02114221453667</v>
      </c>
      <c r="V3518"/>
    </row>
    <row r="3519" spans="1:22" x14ac:dyDescent="0.2">
      <c r="A3519" s="14" t="s">
        <v>72</v>
      </c>
      <c r="B3519" s="14" t="s">
        <v>70</v>
      </c>
      <c r="C3519" s="14" t="s">
        <v>49</v>
      </c>
      <c r="D3519" t="s">
        <v>14</v>
      </c>
      <c r="E3519" s="14" t="s">
        <v>85</v>
      </c>
      <c r="F3519" s="43">
        <v>117.94705200195312</v>
      </c>
      <c r="V3519"/>
    </row>
    <row r="3520" spans="1:22" x14ac:dyDescent="0.2">
      <c r="A3520" s="14" t="s">
        <v>72</v>
      </c>
      <c r="B3520" s="14" t="s">
        <v>70</v>
      </c>
      <c r="C3520" s="14" t="s">
        <v>141</v>
      </c>
      <c r="D3520" t="s">
        <v>14</v>
      </c>
      <c r="E3520" s="14" t="s">
        <v>85</v>
      </c>
      <c r="F3520" s="43">
        <v>0.12226474285125732</v>
      </c>
      <c r="V3520"/>
    </row>
    <row r="3521" spans="1:22" x14ac:dyDescent="0.2">
      <c r="A3521" s="14" t="s">
        <v>70</v>
      </c>
      <c r="B3521" s="14" t="s">
        <v>152</v>
      </c>
      <c r="C3521" s="14" t="s">
        <v>153</v>
      </c>
      <c r="D3521" t="s">
        <v>14</v>
      </c>
      <c r="E3521" s="14" t="s">
        <v>85</v>
      </c>
      <c r="F3521" s="43">
        <v>464.20500125363469</v>
      </c>
      <c r="V3521"/>
    </row>
    <row r="3522" spans="1:22" x14ac:dyDescent="0.2">
      <c r="A3522" s="14" t="s">
        <v>70</v>
      </c>
      <c r="B3522" s="14" t="s">
        <v>152</v>
      </c>
      <c r="C3522" s="14" t="s">
        <v>49</v>
      </c>
      <c r="D3522" t="s">
        <v>14</v>
      </c>
      <c r="E3522" s="14" t="s">
        <v>85</v>
      </c>
      <c r="F3522" s="43">
        <v>77.549537658691406</v>
      </c>
      <c r="V3522"/>
    </row>
    <row r="3523" spans="1:22" x14ac:dyDescent="0.2">
      <c r="A3523" s="14" t="s">
        <v>70</v>
      </c>
      <c r="B3523" s="14" t="s">
        <v>152</v>
      </c>
      <c r="C3523" s="14" t="s">
        <v>141</v>
      </c>
      <c r="D3523" t="s">
        <v>14</v>
      </c>
      <c r="E3523" s="14" t="s">
        <v>85</v>
      </c>
      <c r="F3523" s="43">
        <v>8.0388389527797699E-2</v>
      </c>
      <c r="V3523"/>
    </row>
    <row r="3524" spans="1:22" x14ac:dyDescent="0.2">
      <c r="A3524" s="14" t="s">
        <v>71</v>
      </c>
      <c r="B3524" s="14" t="s">
        <v>152</v>
      </c>
      <c r="C3524" s="14" t="s">
        <v>153</v>
      </c>
      <c r="D3524" t="s">
        <v>14</v>
      </c>
      <c r="E3524" s="14" t="s">
        <v>85</v>
      </c>
      <c r="F3524" s="43">
        <v>528.86526654660702</v>
      </c>
      <c r="V3524"/>
    </row>
    <row r="3525" spans="1:22" x14ac:dyDescent="0.2">
      <c r="A3525" s="14" t="s">
        <v>71</v>
      </c>
      <c r="B3525" s="14" t="s">
        <v>152</v>
      </c>
      <c r="C3525" s="14" t="s">
        <v>49</v>
      </c>
      <c r="D3525" t="s">
        <v>14</v>
      </c>
      <c r="E3525" s="14" t="s">
        <v>85</v>
      </c>
      <c r="F3525" s="43">
        <v>88.351608276367188</v>
      </c>
      <c r="V3525"/>
    </row>
    <row r="3526" spans="1:22" x14ac:dyDescent="0.2">
      <c r="A3526" s="14" t="s">
        <v>71</v>
      </c>
      <c r="B3526" s="14" t="s">
        <v>152</v>
      </c>
      <c r="C3526" s="14" t="s">
        <v>141</v>
      </c>
      <c r="D3526" t="s">
        <v>14</v>
      </c>
      <c r="E3526" s="14" t="s">
        <v>85</v>
      </c>
      <c r="F3526" s="43">
        <v>9.1585889458656311E-2</v>
      </c>
      <c r="V3526"/>
    </row>
    <row r="3527" spans="1:22" x14ac:dyDescent="0.2">
      <c r="A3527" s="14" t="s">
        <v>72</v>
      </c>
      <c r="B3527" s="14" t="s">
        <v>152</v>
      </c>
      <c r="C3527" s="14" t="s">
        <v>153</v>
      </c>
      <c r="D3527" t="s">
        <v>14</v>
      </c>
      <c r="E3527" s="14" t="s">
        <v>85</v>
      </c>
      <c r="F3527" s="43">
        <v>706.02114221453667</v>
      </c>
      <c r="V3527"/>
    </row>
    <row r="3528" spans="1:22" x14ac:dyDescent="0.2">
      <c r="A3528" s="14" t="s">
        <v>72</v>
      </c>
      <c r="B3528" s="14" t="s">
        <v>152</v>
      </c>
      <c r="C3528" s="14" t="s">
        <v>49</v>
      </c>
      <c r="D3528" t="s">
        <v>14</v>
      </c>
      <c r="E3528" s="14" t="s">
        <v>85</v>
      </c>
      <c r="F3528" s="43">
        <v>117.94705200195312</v>
      </c>
      <c r="V3528"/>
    </row>
    <row r="3529" spans="1:22" x14ac:dyDescent="0.2">
      <c r="A3529" s="14" t="s">
        <v>72</v>
      </c>
      <c r="B3529" s="14" t="s">
        <v>152</v>
      </c>
      <c r="C3529" s="14" t="s">
        <v>141</v>
      </c>
      <c r="D3529" t="s">
        <v>14</v>
      </c>
      <c r="E3529" s="14" t="s">
        <v>85</v>
      </c>
      <c r="F3529" s="43">
        <v>0.12226474285125732</v>
      </c>
      <c r="V3529"/>
    </row>
    <row r="3530" spans="1:22" x14ac:dyDescent="0.2">
      <c r="A3530" s="14" t="s">
        <v>70</v>
      </c>
      <c r="B3530" s="14" t="s">
        <v>70</v>
      </c>
      <c r="C3530" s="14" t="s">
        <v>153</v>
      </c>
      <c r="D3530" t="s">
        <v>14</v>
      </c>
      <c r="E3530" s="14" t="s">
        <v>156</v>
      </c>
      <c r="F3530" s="43">
        <v>219.45300185680389</v>
      </c>
      <c r="V3530"/>
    </row>
    <row r="3531" spans="1:22" x14ac:dyDescent="0.2">
      <c r="A3531" s="14" t="s">
        <v>70</v>
      </c>
      <c r="B3531" s="14" t="s">
        <v>70</v>
      </c>
      <c r="C3531" s="14" t="s">
        <v>49</v>
      </c>
      <c r="D3531" t="s">
        <v>14</v>
      </c>
      <c r="E3531" s="14" t="s">
        <v>156</v>
      </c>
      <c r="F3531" s="43">
        <v>36.66156005859375</v>
      </c>
      <c r="V3531"/>
    </row>
    <row r="3532" spans="1:22" x14ac:dyDescent="0.2">
      <c r="A3532" s="14" t="s">
        <v>70</v>
      </c>
      <c r="B3532" s="14" t="s">
        <v>70</v>
      </c>
      <c r="C3532" s="14" t="s">
        <v>141</v>
      </c>
      <c r="D3532" t="s">
        <v>14</v>
      </c>
      <c r="E3532" s="14" t="s">
        <v>156</v>
      </c>
      <c r="F3532" s="43">
        <v>3.8003627210855484E-2</v>
      </c>
      <c r="V3532"/>
    </row>
    <row r="3533" spans="1:22" x14ac:dyDescent="0.2">
      <c r="A3533" s="14" t="s">
        <v>71</v>
      </c>
      <c r="B3533" s="14" t="s">
        <v>70</v>
      </c>
      <c r="C3533" s="14" t="s">
        <v>153</v>
      </c>
      <c r="D3533" t="s">
        <v>14</v>
      </c>
      <c r="E3533" s="14" t="s">
        <v>156</v>
      </c>
      <c r="F3533" s="43">
        <v>286.67388755083084</v>
      </c>
      <c r="V3533"/>
    </row>
    <row r="3534" spans="1:22" x14ac:dyDescent="0.2">
      <c r="A3534" s="14" t="s">
        <v>71</v>
      </c>
      <c r="B3534" s="14" t="s">
        <v>70</v>
      </c>
      <c r="C3534" s="14" t="s">
        <v>49</v>
      </c>
      <c r="D3534" t="s">
        <v>14</v>
      </c>
      <c r="E3534" s="14" t="s">
        <v>156</v>
      </c>
      <c r="F3534" s="43">
        <v>47.891399383544922</v>
      </c>
      <c r="V3534"/>
    </row>
    <row r="3535" spans="1:22" x14ac:dyDescent="0.2">
      <c r="A3535" s="14" t="s">
        <v>71</v>
      </c>
      <c r="B3535" s="14" t="s">
        <v>70</v>
      </c>
      <c r="C3535" s="14" t="s">
        <v>141</v>
      </c>
      <c r="D3535" t="s">
        <v>14</v>
      </c>
      <c r="E3535" s="14" t="s">
        <v>156</v>
      </c>
      <c r="F3535" s="43">
        <v>4.9644559621810913E-2</v>
      </c>
      <c r="V3535"/>
    </row>
    <row r="3536" spans="1:22" x14ac:dyDescent="0.2">
      <c r="A3536" s="14" t="s">
        <v>72</v>
      </c>
      <c r="B3536" s="14" t="s">
        <v>70</v>
      </c>
      <c r="C3536" s="14" t="s">
        <v>153</v>
      </c>
      <c r="D3536" t="s">
        <v>14</v>
      </c>
      <c r="E3536" s="14" t="s">
        <v>156</v>
      </c>
      <c r="F3536" s="43">
        <v>402.64799284934998</v>
      </c>
      <c r="V3536"/>
    </row>
    <row r="3537" spans="1:22" x14ac:dyDescent="0.2">
      <c r="A3537" s="14" t="s">
        <v>72</v>
      </c>
      <c r="B3537" s="14" t="s">
        <v>70</v>
      </c>
      <c r="C3537" s="14" t="s">
        <v>49</v>
      </c>
      <c r="D3537" t="s">
        <v>14</v>
      </c>
      <c r="E3537" s="14" t="s">
        <v>156</v>
      </c>
      <c r="F3537" s="43">
        <v>67.265899658203125</v>
      </c>
      <c r="V3537"/>
    </row>
    <row r="3538" spans="1:22" x14ac:dyDescent="0.2">
      <c r="A3538" s="14" t="s">
        <v>72</v>
      </c>
      <c r="B3538" s="14" t="s">
        <v>70</v>
      </c>
      <c r="C3538" s="14" t="s">
        <v>141</v>
      </c>
      <c r="D3538" t="s">
        <v>14</v>
      </c>
      <c r="E3538" s="14" t="s">
        <v>156</v>
      </c>
      <c r="F3538" s="43">
        <v>6.9728299975395203E-2</v>
      </c>
      <c r="V3538"/>
    </row>
    <row r="3539" spans="1:22" x14ac:dyDescent="0.2">
      <c r="A3539" s="14" t="s">
        <v>70</v>
      </c>
      <c r="B3539" s="14" t="s">
        <v>152</v>
      </c>
      <c r="C3539" s="14" t="s">
        <v>153</v>
      </c>
      <c r="D3539" t="s">
        <v>14</v>
      </c>
      <c r="E3539" s="14" t="s">
        <v>156</v>
      </c>
      <c r="F3539" s="43">
        <v>219.45300185680389</v>
      </c>
      <c r="V3539"/>
    </row>
    <row r="3540" spans="1:22" x14ac:dyDescent="0.2">
      <c r="A3540" s="14" t="s">
        <v>70</v>
      </c>
      <c r="B3540" s="14" t="s">
        <v>152</v>
      </c>
      <c r="C3540" s="14" t="s">
        <v>49</v>
      </c>
      <c r="D3540" t="s">
        <v>14</v>
      </c>
      <c r="E3540" s="14" t="s">
        <v>156</v>
      </c>
      <c r="F3540" s="43">
        <v>36.66156005859375</v>
      </c>
      <c r="V3540"/>
    </row>
    <row r="3541" spans="1:22" x14ac:dyDescent="0.2">
      <c r="A3541" s="14" t="s">
        <v>70</v>
      </c>
      <c r="B3541" s="14" t="s">
        <v>152</v>
      </c>
      <c r="C3541" s="14" t="s">
        <v>141</v>
      </c>
      <c r="D3541" t="s">
        <v>14</v>
      </c>
      <c r="E3541" s="14" t="s">
        <v>156</v>
      </c>
      <c r="F3541" s="43">
        <v>3.8003627210855484E-2</v>
      </c>
      <c r="V3541"/>
    </row>
    <row r="3542" spans="1:22" x14ac:dyDescent="0.2">
      <c r="A3542" s="14" t="s">
        <v>71</v>
      </c>
      <c r="B3542" s="14" t="s">
        <v>152</v>
      </c>
      <c r="C3542" s="14" t="s">
        <v>153</v>
      </c>
      <c r="D3542" t="s">
        <v>14</v>
      </c>
      <c r="E3542" s="14" t="s">
        <v>156</v>
      </c>
      <c r="F3542" s="43">
        <v>286.67388755083084</v>
      </c>
      <c r="V3542"/>
    </row>
    <row r="3543" spans="1:22" x14ac:dyDescent="0.2">
      <c r="A3543" s="14" t="s">
        <v>71</v>
      </c>
      <c r="B3543" s="14" t="s">
        <v>152</v>
      </c>
      <c r="C3543" s="14" t="s">
        <v>49</v>
      </c>
      <c r="D3543" t="s">
        <v>14</v>
      </c>
      <c r="E3543" s="14" t="s">
        <v>156</v>
      </c>
      <c r="F3543" s="43">
        <v>47.891399383544922</v>
      </c>
      <c r="V3543"/>
    </row>
    <row r="3544" spans="1:22" x14ac:dyDescent="0.2">
      <c r="A3544" s="14" t="s">
        <v>71</v>
      </c>
      <c r="B3544" s="14" t="s">
        <v>152</v>
      </c>
      <c r="C3544" s="14" t="s">
        <v>141</v>
      </c>
      <c r="D3544" t="s">
        <v>14</v>
      </c>
      <c r="E3544" s="14" t="s">
        <v>156</v>
      </c>
      <c r="F3544" s="43">
        <v>4.9644559621810913E-2</v>
      </c>
      <c r="V3544"/>
    </row>
    <row r="3545" spans="1:22" x14ac:dyDescent="0.2">
      <c r="A3545" s="14" t="s">
        <v>72</v>
      </c>
      <c r="B3545" s="14" t="s">
        <v>152</v>
      </c>
      <c r="C3545" s="14" t="s">
        <v>153</v>
      </c>
      <c r="D3545" t="s">
        <v>14</v>
      </c>
      <c r="E3545" s="14" t="s">
        <v>156</v>
      </c>
      <c r="F3545" s="43">
        <v>402.64799284934998</v>
      </c>
      <c r="V3545"/>
    </row>
    <row r="3546" spans="1:22" x14ac:dyDescent="0.2">
      <c r="A3546" s="14" t="s">
        <v>72</v>
      </c>
      <c r="B3546" s="14" t="s">
        <v>152</v>
      </c>
      <c r="C3546" s="14" t="s">
        <v>49</v>
      </c>
      <c r="D3546" t="s">
        <v>14</v>
      </c>
      <c r="E3546" s="14" t="s">
        <v>156</v>
      </c>
      <c r="F3546" s="43">
        <v>67.265899658203125</v>
      </c>
      <c r="V3546"/>
    </row>
    <row r="3547" spans="1:22" x14ac:dyDescent="0.2">
      <c r="A3547" s="14" t="s">
        <v>72</v>
      </c>
      <c r="B3547" s="14" t="s">
        <v>152</v>
      </c>
      <c r="C3547" s="14" t="s">
        <v>141</v>
      </c>
      <c r="D3547" t="s">
        <v>14</v>
      </c>
      <c r="E3547" s="14" t="s">
        <v>156</v>
      </c>
      <c r="F3547" s="43">
        <v>6.9728299975395203E-2</v>
      </c>
      <c r="V3547"/>
    </row>
    <row r="3548" spans="1:22" x14ac:dyDescent="0.2">
      <c r="A3548" s="14" t="s">
        <v>70</v>
      </c>
      <c r="B3548" s="14" t="s">
        <v>70</v>
      </c>
      <c r="C3548" s="14" t="s">
        <v>153</v>
      </c>
      <c r="D3548" t="s">
        <v>14</v>
      </c>
      <c r="E3548" s="14" t="s">
        <v>80</v>
      </c>
      <c r="F3548" s="43">
        <v>683.65801405906677</v>
      </c>
      <c r="V3548"/>
    </row>
    <row r="3549" spans="1:22" x14ac:dyDescent="0.2">
      <c r="A3549" s="14" t="s">
        <v>70</v>
      </c>
      <c r="B3549" s="14" t="s">
        <v>70</v>
      </c>
      <c r="C3549" s="14" t="s">
        <v>49</v>
      </c>
      <c r="D3549" t="s">
        <v>14</v>
      </c>
      <c r="E3549" s="14" t="s">
        <v>80</v>
      </c>
      <c r="F3549" s="43">
        <v>114.21109771728516</v>
      </c>
      <c r="V3549"/>
    </row>
    <row r="3550" spans="1:22" x14ac:dyDescent="0.2">
      <c r="A3550" s="14" t="s">
        <v>70</v>
      </c>
      <c r="B3550" s="14" t="s">
        <v>70</v>
      </c>
      <c r="C3550" s="14" t="s">
        <v>141</v>
      </c>
      <c r="D3550" t="s">
        <v>14</v>
      </c>
      <c r="E3550" s="14" t="s">
        <v>80</v>
      </c>
      <c r="F3550" s="43">
        <v>0.11839202046394348</v>
      </c>
      <c r="V3550"/>
    </row>
    <row r="3551" spans="1:22" x14ac:dyDescent="0.2">
      <c r="A3551" s="14" t="s">
        <v>71</v>
      </c>
      <c r="B3551" s="14" t="s">
        <v>70</v>
      </c>
      <c r="C3551" s="14" t="s">
        <v>153</v>
      </c>
      <c r="D3551" t="s">
        <v>14</v>
      </c>
      <c r="E3551" s="14" t="s">
        <v>80</v>
      </c>
      <c r="F3551" s="43">
        <v>815.53916996717453</v>
      </c>
      <c r="V3551"/>
    </row>
    <row r="3552" spans="1:22" x14ac:dyDescent="0.2">
      <c r="A3552" s="14" t="s">
        <v>71</v>
      </c>
      <c r="B3552" s="14" t="s">
        <v>70</v>
      </c>
      <c r="C3552" s="14" t="s">
        <v>49</v>
      </c>
      <c r="D3552" t="s">
        <v>14</v>
      </c>
      <c r="E3552" s="14" t="s">
        <v>80</v>
      </c>
      <c r="F3552" s="43">
        <v>136.24301147460938</v>
      </c>
      <c r="V3552"/>
    </row>
    <row r="3553" spans="1:22" x14ac:dyDescent="0.2">
      <c r="A3553" s="14" t="s">
        <v>71</v>
      </c>
      <c r="B3553" s="14" t="s">
        <v>70</v>
      </c>
      <c r="C3553" s="14" t="s">
        <v>141</v>
      </c>
      <c r="D3553" t="s">
        <v>14</v>
      </c>
      <c r="E3553" s="14" t="s">
        <v>80</v>
      </c>
      <c r="F3553" s="43">
        <v>0.14123044908046722</v>
      </c>
      <c r="V3553"/>
    </row>
    <row r="3554" spans="1:22" x14ac:dyDescent="0.2">
      <c r="A3554" s="14" t="s">
        <v>72</v>
      </c>
      <c r="B3554" s="14" t="s">
        <v>70</v>
      </c>
      <c r="C3554" s="14" t="s">
        <v>153</v>
      </c>
      <c r="D3554" t="s">
        <v>14</v>
      </c>
      <c r="E3554" s="14" t="s">
        <v>80</v>
      </c>
      <c r="F3554" s="43">
        <v>1108.6691331863403</v>
      </c>
      <c r="V3554"/>
    </row>
    <row r="3555" spans="1:22" x14ac:dyDescent="0.2">
      <c r="A3555" s="14" t="s">
        <v>72</v>
      </c>
      <c r="B3555" s="14" t="s">
        <v>70</v>
      </c>
      <c r="C3555" s="14" t="s">
        <v>49</v>
      </c>
      <c r="D3555" t="s">
        <v>14</v>
      </c>
      <c r="E3555" s="14" t="s">
        <v>80</v>
      </c>
      <c r="F3555" s="43">
        <v>185.21295166015625</v>
      </c>
      <c r="V3555"/>
    </row>
    <row r="3556" spans="1:22" x14ac:dyDescent="0.2">
      <c r="A3556" s="14" t="s">
        <v>72</v>
      </c>
      <c r="B3556" s="14" t="s">
        <v>70</v>
      </c>
      <c r="C3556" s="14" t="s">
        <v>141</v>
      </c>
      <c r="D3556" t="s">
        <v>14</v>
      </c>
      <c r="E3556" s="14" t="s">
        <v>80</v>
      </c>
      <c r="F3556" s="43">
        <v>0.19199304282665253</v>
      </c>
      <c r="V3556"/>
    </row>
    <row r="3557" spans="1:22" x14ac:dyDescent="0.2">
      <c r="A3557" s="14" t="s">
        <v>70</v>
      </c>
      <c r="B3557" s="14" t="s">
        <v>152</v>
      </c>
      <c r="C3557" s="14" t="s">
        <v>153</v>
      </c>
      <c r="D3557" t="s">
        <v>14</v>
      </c>
      <c r="E3557" s="14" t="s">
        <v>80</v>
      </c>
      <c r="F3557" s="43">
        <v>683.65801405906677</v>
      </c>
      <c r="V3557"/>
    </row>
    <row r="3558" spans="1:22" x14ac:dyDescent="0.2">
      <c r="A3558" s="14" t="s">
        <v>70</v>
      </c>
      <c r="B3558" s="14" t="s">
        <v>152</v>
      </c>
      <c r="C3558" s="14" t="s">
        <v>49</v>
      </c>
      <c r="D3558" t="s">
        <v>14</v>
      </c>
      <c r="E3558" s="14" t="s">
        <v>80</v>
      </c>
      <c r="F3558" s="43">
        <v>114.21109771728516</v>
      </c>
      <c r="V3558"/>
    </row>
    <row r="3559" spans="1:22" x14ac:dyDescent="0.2">
      <c r="A3559" s="14" t="s">
        <v>70</v>
      </c>
      <c r="B3559" s="14" t="s">
        <v>152</v>
      </c>
      <c r="C3559" s="14" t="s">
        <v>141</v>
      </c>
      <c r="D3559" t="s">
        <v>14</v>
      </c>
      <c r="E3559" s="14" t="s">
        <v>80</v>
      </c>
      <c r="F3559" s="43">
        <v>0.11839202046394348</v>
      </c>
      <c r="V3559"/>
    </row>
    <row r="3560" spans="1:22" x14ac:dyDescent="0.2">
      <c r="A3560" s="14" t="s">
        <v>71</v>
      </c>
      <c r="B3560" s="14" t="s">
        <v>152</v>
      </c>
      <c r="C3560" s="14" t="s">
        <v>153</v>
      </c>
      <c r="D3560" t="s">
        <v>14</v>
      </c>
      <c r="E3560" s="14" t="s">
        <v>80</v>
      </c>
      <c r="F3560" s="43">
        <v>815.53916996717453</v>
      </c>
      <c r="V3560"/>
    </row>
    <row r="3561" spans="1:22" x14ac:dyDescent="0.2">
      <c r="A3561" s="14" t="s">
        <v>71</v>
      </c>
      <c r="B3561" s="14" t="s">
        <v>152</v>
      </c>
      <c r="C3561" s="14" t="s">
        <v>49</v>
      </c>
      <c r="D3561" t="s">
        <v>14</v>
      </c>
      <c r="E3561" s="14" t="s">
        <v>80</v>
      </c>
      <c r="F3561" s="43">
        <v>136.24301147460938</v>
      </c>
      <c r="V3561"/>
    </row>
    <row r="3562" spans="1:22" x14ac:dyDescent="0.2">
      <c r="A3562" s="14" t="s">
        <v>71</v>
      </c>
      <c r="B3562" s="14" t="s">
        <v>152</v>
      </c>
      <c r="C3562" s="14" t="s">
        <v>141</v>
      </c>
      <c r="D3562" t="s">
        <v>14</v>
      </c>
      <c r="E3562" s="14" t="s">
        <v>80</v>
      </c>
      <c r="F3562" s="43">
        <v>0.14123044908046722</v>
      </c>
      <c r="V3562"/>
    </row>
    <row r="3563" spans="1:22" x14ac:dyDescent="0.2">
      <c r="A3563" s="14" t="s">
        <v>72</v>
      </c>
      <c r="B3563" s="14" t="s">
        <v>152</v>
      </c>
      <c r="C3563" s="14" t="s">
        <v>153</v>
      </c>
      <c r="D3563" t="s">
        <v>14</v>
      </c>
      <c r="E3563" s="14" t="s">
        <v>80</v>
      </c>
      <c r="F3563" s="43">
        <v>1108.6691331863403</v>
      </c>
      <c r="V3563"/>
    </row>
    <row r="3564" spans="1:22" x14ac:dyDescent="0.2">
      <c r="A3564" s="14" t="s">
        <v>72</v>
      </c>
      <c r="B3564" s="14" t="s">
        <v>152</v>
      </c>
      <c r="C3564" s="14" t="s">
        <v>49</v>
      </c>
      <c r="D3564" t="s">
        <v>14</v>
      </c>
      <c r="E3564" s="14" t="s">
        <v>80</v>
      </c>
      <c r="F3564" s="43">
        <v>185.21295166015625</v>
      </c>
      <c r="V3564"/>
    </row>
    <row r="3565" spans="1:22" x14ac:dyDescent="0.2">
      <c r="A3565" s="14" t="s">
        <v>72</v>
      </c>
      <c r="B3565" s="14" t="s">
        <v>152</v>
      </c>
      <c r="C3565" s="14" t="s">
        <v>141</v>
      </c>
      <c r="D3565" t="s">
        <v>14</v>
      </c>
      <c r="E3565" s="14" t="s">
        <v>80</v>
      </c>
      <c r="F3565" s="43">
        <v>0.19199304282665253</v>
      </c>
      <c r="V3565"/>
    </row>
    <row r="3566" spans="1:22" x14ac:dyDescent="0.2">
      <c r="A3566" s="14" t="s">
        <v>70</v>
      </c>
      <c r="B3566" s="14" t="s">
        <v>70</v>
      </c>
      <c r="C3566" s="14" t="s">
        <v>153</v>
      </c>
      <c r="D3566" t="s">
        <v>14</v>
      </c>
      <c r="E3566" s="14" t="s">
        <v>157</v>
      </c>
      <c r="F3566" s="43">
        <v>397.09993299999996</v>
      </c>
      <c r="V3566"/>
    </row>
    <row r="3567" spans="1:22" x14ac:dyDescent="0.2">
      <c r="A3567" s="14" t="s">
        <v>70</v>
      </c>
      <c r="B3567" s="14" t="s">
        <v>70</v>
      </c>
      <c r="C3567" s="14" t="s">
        <v>49</v>
      </c>
      <c r="D3567" t="s">
        <v>14</v>
      </c>
      <c r="E3567" s="14" t="s">
        <v>157</v>
      </c>
      <c r="F3567" s="43">
        <v>66.339042663574219</v>
      </c>
      <c r="V3567"/>
    </row>
    <row r="3568" spans="1:22" x14ac:dyDescent="0.2">
      <c r="A3568" s="14" t="s">
        <v>70</v>
      </c>
      <c r="B3568" s="14" t="s">
        <v>70</v>
      </c>
      <c r="C3568" s="14" t="s">
        <v>141</v>
      </c>
      <c r="D3568" t="s">
        <v>14</v>
      </c>
      <c r="E3568" s="14" t="s">
        <v>157</v>
      </c>
      <c r="F3568" s="43">
        <v>6.8767517805099487E-2</v>
      </c>
      <c r="V3568"/>
    </row>
    <row r="3569" spans="1:22" x14ac:dyDescent="0.2">
      <c r="A3569" s="14" t="s">
        <v>71</v>
      </c>
      <c r="B3569" s="14" t="s">
        <v>70</v>
      </c>
      <c r="C3569" s="14" t="s">
        <v>153</v>
      </c>
      <c r="D3569" t="s">
        <v>14</v>
      </c>
      <c r="E3569" s="14" t="s">
        <v>157</v>
      </c>
      <c r="F3569" s="43">
        <v>397.09993300000002</v>
      </c>
      <c r="V3569"/>
    </row>
    <row r="3570" spans="1:22" x14ac:dyDescent="0.2">
      <c r="A3570" s="14" t="s">
        <v>71</v>
      </c>
      <c r="B3570" s="14" t="s">
        <v>70</v>
      </c>
      <c r="C3570" s="14" t="s">
        <v>49</v>
      </c>
      <c r="D3570" t="s">
        <v>14</v>
      </c>
      <c r="E3570" s="14" t="s">
        <v>157</v>
      </c>
      <c r="F3570" s="43">
        <v>66.339042663574219</v>
      </c>
      <c r="V3570"/>
    </row>
    <row r="3571" spans="1:22" x14ac:dyDescent="0.2">
      <c r="A3571" s="14" t="s">
        <v>71</v>
      </c>
      <c r="B3571" s="14" t="s">
        <v>70</v>
      </c>
      <c r="C3571" s="14" t="s">
        <v>141</v>
      </c>
      <c r="D3571" t="s">
        <v>14</v>
      </c>
      <c r="E3571" s="14" t="s">
        <v>157</v>
      </c>
      <c r="F3571" s="43">
        <v>6.8767517805099487E-2</v>
      </c>
      <c r="V3571"/>
    </row>
    <row r="3572" spans="1:22" x14ac:dyDescent="0.2">
      <c r="A3572" s="14" t="s">
        <v>72</v>
      </c>
      <c r="B3572" s="14" t="s">
        <v>70</v>
      </c>
      <c r="C3572" s="14" t="s">
        <v>153</v>
      </c>
      <c r="D3572" t="s">
        <v>14</v>
      </c>
      <c r="E3572" s="14" t="s">
        <v>157</v>
      </c>
      <c r="F3572" s="43">
        <v>397.09993300000002</v>
      </c>
      <c r="V3572"/>
    </row>
    <row r="3573" spans="1:22" x14ac:dyDescent="0.2">
      <c r="A3573" s="14" t="s">
        <v>72</v>
      </c>
      <c r="B3573" s="14" t="s">
        <v>70</v>
      </c>
      <c r="C3573" s="14" t="s">
        <v>49</v>
      </c>
      <c r="D3573" t="s">
        <v>14</v>
      </c>
      <c r="E3573" s="14" t="s">
        <v>157</v>
      </c>
      <c r="F3573" s="43">
        <v>66.339042663574219</v>
      </c>
      <c r="V3573"/>
    </row>
    <row r="3574" spans="1:22" x14ac:dyDescent="0.2">
      <c r="A3574" s="14" t="s">
        <v>72</v>
      </c>
      <c r="B3574" s="14" t="s">
        <v>70</v>
      </c>
      <c r="C3574" s="14" t="s">
        <v>141</v>
      </c>
      <c r="D3574" t="s">
        <v>14</v>
      </c>
      <c r="E3574" s="14" t="s">
        <v>157</v>
      </c>
      <c r="F3574" s="43">
        <v>6.8767517805099487E-2</v>
      </c>
      <c r="V3574"/>
    </row>
    <row r="3575" spans="1:22" x14ac:dyDescent="0.2">
      <c r="A3575" s="14" t="s">
        <v>70</v>
      </c>
      <c r="B3575" s="14" t="s">
        <v>152</v>
      </c>
      <c r="C3575" s="14" t="s">
        <v>153</v>
      </c>
      <c r="D3575" t="s">
        <v>14</v>
      </c>
      <c r="E3575" s="14" t="s">
        <v>157</v>
      </c>
      <c r="F3575" s="43">
        <v>397.09993299999996</v>
      </c>
      <c r="V3575"/>
    </row>
    <row r="3576" spans="1:22" x14ac:dyDescent="0.2">
      <c r="A3576" s="14" t="s">
        <v>70</v>
      </c>
      <c r="B3576" s="14" t="s">
        <v>152</v>
      </c>
      <c r="C3576" s="14" t="s">
        <v>49</v>
      </c>
      <c r="D3576" t="s">
        <v>14</v>
      </c>
      <c r="E3576" s="14" t="s">
        <v>157</v>
      </c>
      <c r="F3576" s="43">
        <v>66.339042663574219</v>
      </c>
      <c r="V3576"/>
    </row>
    <row r="3577" spans="1:22" x14ac:dyDescent="0.2">
      <c r="A3577" s="14" t="s">
        <v>70</v>
      </c>
      <c r="B3577" s="14" t="s">
        <v>152</v>
      </c>
      <c r="C3577" s="14" t="s">
        <v>141</v>
      </c>
      <c r="D3577" t="s">
        <v>14</v>
      </c>
      <c r="E3577" s="14" t="s">
        <v>157</v>
      </c>
      <c r="F3577" s="43">
        <v>6.8767517805099487E-2</v>
      </c>
      <c r="V3577"/>
    </row>
    <row r="3578" spans="1:22" x14ac:dyDescent="0.2">
      <c r="A3578" s="14" t="s">
        <v>71</v>
      </c>
      <c r="B3578" s="14" t="s">
        <v>152</v>
      </c>
      <c r="C3578" s="14" t="s">
        <v>153</v>
      </c>
      <c r="D3578" t="s">
        <v>14</v>
      </c>
      <c r="E3578" s="14" t="s">
        <v>157</v>
      </c>
      <c r="F3578" s="43">
        <v>397.09993299999996</v>
      </c>
      <c r="V3578"/>
    </row>
    <row r="3579" spans="1:22" x14ac:dyDescent="0.2">
      <c r="A3579" s="14" t="s">
        <v>71</v>
      </c>
      <c r="B3579" s="14" t="s">
        <v>152</v>
      </c>
      <c r="C3579" s="14" t="s">
        <v>49</v>
      </c>
      <c r="D3579" t="s">
        <v>14</v>
      </c>
      <c r="E3579" s="14" t="s">
        <v>157</v>
      </c>
      <c r="F3579" s="43">
        <v>66.339042663574219</v>
      </c>
      <c r="V3579"/>
    </row>
    <row r="3580" spans="1:22" x14ac:dyDescent="0.2">
      <c r="A3580" s="14" t="s">
        <v>71</v>
      </c>
      <c r="B3580" s="14" t="s">
        <v>152</v>
      </c>
      <c r="C3580" s="14" t="s">
        <v>141</v>
      </c>
      <c r="D3580" t="s">
        <v>14</v>
      </c>
      <c r="E3580" s="14" t="s">
        <v>157</v>
      </c>
      <c r="F3580" s="43">
        <v>6.8767517805099487E-2</v>
      </c>
      <c r="V3580"/>
    </row>
    <row r="3581" spans="1:22" x14ac:dyDescent="0.2">
      <c r="A3581" s="14" t="s">
        <v>72</v>
      </c>
      <c r="B3581" s="14" t="s">
        <v>152</v>
      </c>
      <c r="C3581" s="14" t="s">
        <v>153</v>
      </c>
      <c r="D3581" t="s">
        <v>14</v>
      </c>
      <c r="E3581" s="14" t="s">
        <v>157</v>
      </c>
      <c r="F3581" s="43">
        <v>397.09993300000002</v>
      </c>
      <c r="V3581"/>
    </row>
    <row r="3582" spans="1:22" x14ac:dyDescent="0.2">
      <c r="A3582" s="14" t="s">
        <v>72</v>
      </c>
      <c r="B3582" s="14" t="s">
        <v>152</v>
      </c>
      <c r="C3582" s="14" t="s">
        <v>49</v>
      </c>
      <c r="D3582" t="s">
        <v>14</v>
      </c>
      <c r="E3582" s="14" t="s">
        <v>157</v>
      </c>
      <c r="F3582" s="43">
        <v>66.339042663574219</v>
      </c>
      <c r="V3582"/>
    </row>
    <row r="3583" spans="1:22" x14ac:dyDescent="0.2">
      <c r="A3583" s="14" t="s">
        <v>72</v>
      </c>
      <c r="B3583" s="14" t="s">
        <v>152</v>
      </c>
      <c r="C3583" s="14" t="s">
        <v>141</v>
      </c>
      <c r="D3583" t="s">
        <v>14</v>
      </c>
      <c r="E3583" s="14" t="s">
        <v>157</v>
      </c>
      <c r="F3583" s="43">
        <v>6.8767517805099487E-2</v>
      </c>
      <c r="V3583"/>
    </row>
    <row r="3584" spans="1:22" x14ac:dyDescent="0.2">
      <c r="A3584" s="14" t="s">
        <v>70</v>
      </c>
      <c r="B3584" s="14" t="s">
        <v>70</v>
      </c>
      <c r="C3584" s="14" t="s">
        <v>153</v>
      </c>
      <c r="D3584" t="s">
        <v>14</v>
      </c>
      <c r="E3584" s="14" t="s">
        <v>158</v>
      </c>
      <c r="F3584" s="44">
        <v>15.740238750000001</v>
      </c>
      <c r="V3584"/>
    </row>
    <row r="3585" spans="1:22" x14ac:dyDescent="0.2">
      <c r="A3585" s="14" t="s">
        <v>70</v>
      </c>
      <c r="B3585" s="14" t="s">
        <v>70</v>
      </c>
      <c r="C3585" s="14" t="s">
        <v>49</v>
      </c>
      <c r="D3585" t="s">
        <v>14</v>
      </c>
      <c r="E3585" s="14" t="s">
        <v>158</v>
      </c>
      <c r="F3585" s="43">
        <v>2.6295456886291504</v>
      </c>
      <c r="V3585"/>
    </row>
    <row r="3586" spans="1:22" x14ac:dyDescent="0.2">
      <c r="A3586" s="14" t="s">
        <v>70</v>
      </c>
      <c r="B3586" s="14" t="s">
        <v>70</v>
      </c>
      <c r="C3586" s="14" t="s">
        <v>141</v>
      </c>
      <c r="D3586" t="s">
        <v>14</v>
      </c>
      <c r="E3586" s="14" t="s">
        <v>158</v>
      </c>
      <c r="F3586" s="43">
        <v>2.7258053887635469E-3</v>
      </c>
      <c r="V3586"/>
    </row>
    <row r="3587" spans="1:22" x14ac:dyDescent="0.2">
      <c r="A3587" s="14" t="s">
        <v>71</v>
      </c>
      <c r="B3587" s="14" t="s">
        <v>70</v>
      </c>
      <c r="C3587" s="14" t="s">
        <v>153</v>
      </c>
      <c r="D3587" t="s">
        <v>14</v>
      </c>
      <c r="E3587" s="14" t="s">
        <v>158</v>
      </c>
      <c r="F3587" s="44">
        <v>15.740238750000001</v>
      </c>
      <c r="V3587"/>
    </row>
    <row r="3588" spans="1:22" x14ac:dyDescent="0.2">
      <c r="A3588" s="14" t="s">
        <v>71</v>
      </c>
      <c r="B3588" s="14" t="s">
        <v>70</v>
      </c>
      <c r="C3588" s="14" t="s">
        <v>49</v>
      </c>
      <c r="D3588" t="s">
        <v>14</v>
      </c>
      <c r="E3588" s="14" t="s">
        <v>158</v>
      </c>
      <c r="F3588" s="43">
        <v>2.6295456886291504</v>
      </c>
      <c r="V3588"/>
    </row>
    <row r="3589" spans="1:22" x14ac:dyDescent="0.2">
      <c r="A3589" s="14" t="s">
        <v>71</v>
      </c>
      <c r="B3589" s="14" t="s">
        <v>70</v>
      </c>
      <c r="C3589" s="14" t="s">
        <v>141</v>
      </c>
      <c r="D3589" t="s">
        <v>14</v>
      </c>
      <c r="E3589" s="14" t="s">
        <v>158</v>
      </c>
      <c r="F3589" s="43">
        <v>2.7258053887635469E-3</v>
      </c>
      <c r="V3589"/>
    </row>
    <row r="3590" spans="1:22" x14ac:dyDescent="0.2">
      <c r="A3590" s="14" t="s">
        <v>72</v>
      </c>
      <c r="B3590" s="14" t="s">
        <v>70</v>
      </c>
      <c r="C3590" s="14" t="s">
        <v>153</v>
      </c>
      <c r="D3590" t="s">
        <v>14</v>
      </c>
      <c r="E3590" s="14" t="s">
        <v>158</v>
      </c>
      <c r="F3590" s="44">
        <v>15.740238750000001</v>
      </c>
      <c r="V3590"/>
    </row>
    <row r="3591" spans="1:22" x14ac:dyDescent="0.2">
      <c r="A3591" s="14" t="s">
        <v>72</v>
      </c>
      <c r="B3591" s="14" t="s">
        <v>70</v>
      </c>
      <c r="C3591" s="14" t="s">
        <v>49</v>
      </c>
      <c r="D3591" t="s">
        <v>14</v>
      </c>
      <c r="E3591" s="14" t="s">
        <v>158</v>
      </c>
      <c r="F3591" s="43">
        <v>2.6295456886291504</v>
      </c>
      <c r="V3591"/>
    </row>
    <row r="3592" spans="1:22" x14ac:dyDescent="0.2">
      <c r="A3592" s="14" t="s">
        <v>72</v>
      </c>
      <c r="B3592" s="14" t="s">
        <v>70</v>
      </c>
      <c r="C3592" s="14" t="s">
        <v>141</v>
      </c>
      <c r="D3592" t="s">
        <v>14</v>
      </c>
      <c r="E3592" s="14" t="s">
        <v>158</v>
      </c>
      <c r="F3592" s="43">
        <v>2.7258053887635469E-3</v>
      </c>
      <c r="V3592"/>
    </row>
    <row r="3593" spans="1:22" x14ac:dyDescent="0.2">
      <c r="A3593" s="14" t="s">
        <v>70</v>
      </c>
      <c r="B3593" s="14" t="s">
        <v>152</v>
      </c>
      <c r="C3593" s="14" t="s">
        <v>153</v>
      </c>
      <c r="D3593" t="s">
        <v>14</v>
      </c>
      <c r="E3593" s="14" t="s">
        <v>158</v>
      </c>
      <c r="F3593" s="44">
        <v>62.960955000000006</v>
      </c>
      <c r="V3593"/>
    </row>
    <row r="3594" spans="1:22" x14ac:dyDescent="0.2">
      <c r="A3594" s="14" t="s">
        <v>70</v>
      </c>
      <c r="B3594" s="14" t="s">
        <v>152</v>
      </c>
      <c r="C3594" s="14" t="s">
        <v>49</v>
      </c>
      <c r="D3594" t="s">
        <v>14</v>
      </c>
      <c r="E3594" s="14" t="s">
        <v>158</v>
      </c>
      <c r="F3594" s="43">
        <v>10.518182754516602</v>
      </c>
      <c r="V3594"/>
    </row>
    <row r="3595" spans="1:22" x14ac:dyDescent="0.2">
      <c r="A3595" s="14" t="s">
        <v>70</v>
      </c>
      <c r="B3595" s="14" t="s">
        <v>152</v>
      </c>
      <c r="C3595" s="14" t="s">
        <v>141</v>
      </c>
      <c r="D3595" t="s">
        <v>14</v>
      </c>
      <c r="E3595" s="14" t="s">
        <v>158</v>
      </c>
      <c r="F3595" s="43">
        <v>1.0903221555054188E-2</v>
      </c>
      <c r="V3595"/>
    </row>
    <row r="3596" spans="1:22" x14ac:dyDescent="0.2">
      <c r="A3596" s="14" t="s">
        <v>71</v>
      </c>
      <c r="B3596" s="14" t="s">
        <v>152</v>
      </c>
      <c r="C3596" s="14" t="s">
        <v>153</v>
      </c>
      <c r="D3596" t="s">
        <v>14</v>
      </c>
      <c r="E3596" s="14" t="s">
        <v>158</v>
      </c>
      <c r="F3596" s="44">
        <v>62.960954999999998</v>
      </c>
      <c r="V3596"/>
    </row>
    <row r="3597" spans="1:22" x14ac:dyDescent="0.2">
      <c r="A3597" s="14" t="s">
        <v>71</v>
      </c>
      <c r="B3597" s="14" t="s">
        <v>152</v>
      </c>
      <c r="C3597" s="14" t="s">
        <v>49</v>
      </c>
      <c r="D3597" t="s">
        <v>14</v>
      </c>
      <c r="E3597" s="14" t="s">
        <v>158</v>
      </c>
      <c r="F3597" s="43">
        <v>10.518182754516602</v>
      </c>
      <c r="V3597"/>
    </row>
    <row r="3598" spans="1:22" x14ac:dyDescent="0.2">
      <c r="A3598" s="14" t="s">
        <v>71</v>
      </c>
      <c r="B3598" s="14" t="s">
        <v>152</v>
      </c>
      <c r="C3598" s="14" t="s">
        <v>141</v>
      </c>
      <c r="D3598" t="s">
        <v>14</v>
      </c>
      <c r="E3598" s="14" t="s">
        <v>158</v>
      </c>
      <c r="F3598" s="43">
        <v>1.0903221555054188E-2</v>
      </c>
      <c r="V3598"/>
    </row>
    <row r="3599" spans="1:22" x14ac:dyDescent="0.2">
      <c r="A3599" s="14" t="s">
        <v>72</v>
      </c>
      <c r="B3599" s="14" t="s">
        <v>152</v>
      </c>
      <c r="C3599" s="14" t="s">
        <v>153</v>
      </c>
      <c r="D3599" t="s">
        <v>14</v>
      </c>
      <c r="E3599" s="14" t="s">
        <v>158</v>
      </c>
      <c r="F3599" s="44">
        <v>62.960955000000006</v>
      </c>
      <c r="V3599"/>
    </row>
    <row r="3600" spans="1:22" x14ac:dyDescent="0.2">
      <c r="A3600" s="14" t="s">
        <v>72</v>
      </c>
      <c r="B3600" s="14" t="s">
        <v>152</v>
      </c>
      <c r="C3600" s="14" t="s">
        <v>49</v>
      </c>
      <c r="D3600" t="s">
        <v>14</v>
      </c>
      <c r="E3600" s="14" t="s">
        <v>158</v>
      </c>
      <c r="F3600" s="43">
        <v>10.518182754516602</v>
      </c>
      <c r="V3600"/>
    </row>
    <row r="3601" spans="1:22" x14ac:dyDescent="0.2">
      <c r="A3601" s="14" t="s">
        <v>72</v>
      </c>
      <c r="B3601" s="14" t="s">
        <v>152</v>
      </c>
      <c r="C3601" s="14" t="s">
        <v>141</v>
      </c>
      <c r="D3601" t="s">
        <v>14</v>
      </c>
      <c r="E3601" s="14" t="s">
        <v>158</v>
      </c>
      <c r="F3601" s="43">
        <v>1.0903221555054188E-2</v>
      </c>
      <c r="V3601"/>
    </row>
    <row r="3602" spans="1:22" x14ac:dyDescent="0.2">
      <c r="A3602" s="14" t="s">
        <v>70</v>
      </c>
      <c r="B3602" s="14" t="s">
        <v>70</v>
      </c>
      <c r="C3602" s="14" t="s">
        <v>153</v>
      </c>
      <c r="D3602" t="s">
        <v>14</v>
      </c>
      <c r="E3602" s="14" t="s">
        <v>161</v>
      </c>
      <c r="F3602" s="43">
        <v>5.2805340000000003</v>
      </c>
      <c r="V3602"/>
    </row>
    <row r="3603" spans="1:22" x14ac:dyDescent="0.2">
      <c r="A3603" s="14" t="s">
        <v>70</v>
      </c>
      <c r="B3603" s="14" t="s">
        <v>70</v>
      </c>
      <c r="C3603" s="14" t="s">
        <v>49</v>
      </c>
      <c r="D3603" t="s">
        <v>14</v>
      </c>
      <c r="E3603" s="14" t="s">
        <v>161</v>
      </c>
      <c r="F3603" s="43">
        <v>0.8821597695350647</v>
      </c>
      <c r="V3603"/>
    </row>
    <row r="3604" spans="1:22" x14ac:dyDescent="0.2">
      <c r="A3604" s="14" t="s">
        <v>70</v>
      </c>
      <c r="B3604" s="14" t="s">
        <v>70</v>
      </c>
      <c r="C3604" s="14" t="s">
        <v>141</v>
      </c>
      <c r="D3604" t="s">
        <v>14</v>
      </c>
      <c r="E3604" s="14" t="s">
        <v>161</v>
      </c>
      <c r="F3604" s="43">
        <v>9.1445294674485922E-4</v>
      </c>
      <c r="V3604"/>
    </row>
    <row r="3605" spans="1:22" x14ac:dyDescent="0.2">
      <c r="A3605" s="14" t="s">
        <v>71</v>
      </c>
      <c r="B3605" s="14" t="s">
        <v>70</v>
      </c>
      <c r="C3605" s="14" t="s">
        <v>153</v>
      </c>
      <c r="D3605" t="s">
        <v>14</v>
      </c>
      <c r="E3605" s="14" t="s">
        <v>161</v>
      </c>
      <c r="F3605" s="43">
        <v>5.2805339999999994</v>
      </c>
      <c r="V3605"/>
    </row>
    <row r="3606" spans="1:22" x14ac:dyDescent="0.2">
      <c r="A3606" s="14" t="s">
        <v>71</v>
      </c>
      <c r="B3606" s="14" t="s">
        <v>70</v>
      </c>
      <c r="C3606" s="14" t="s">
        <v>49</v>
      </c>
      <c r="D3606" t="s">
        <v>14</v>
      </c>
      <c r="E3606" s="14" t="s">
        <v>161</v>
      </c>
      <c r="F3606" s="43">
        <v>0.8821597695350647</v>
      </c>
      <c r="V3606"/>
    </row>
    <row r="3607" spans="1:22" x14ac:dyDescent="0.2">
      <c r="A3607" s="14" t="s">
        <v>71</v>
      </c>
      <c r="B3607" s="14" t="s">
        <v>70</v>
      </c>
      <c r="C3607" s="14" t="s">
        <v>141</v>
      </c>
      <c r="D3607" t="s">
        <v>14</v>
      </c>
      <c r="E3607" s="14" t="s">
        <v>161</v>
      </c>
      <c r="F3607" s="43">
        <v>9.1445294674485922E-4</v>
      </c>
      <c r="V3607"/>
    </row>
    <row r="3608" spans="1:22" x14ac:dyDescent="0.2">
      <c r="A3608" s="14" t="s">
        <v>72</v>
      </c>
      <c r="B3608" s="14" t="s">
        <v>70</v>
      </c>
      <c r="C3608" s="14" t="s">
        <v>153</v>
      </c>
      <c r="D3608" t="s">
        <v>14</v>
      </c>
      <c r="E3608" s="14" t="s">
        <v>161</v>
      </c>
      <c r="F3608" s="43">
        <v>5.2805340000000003</v>
      </c>
      <c r="V3608"/>
    </row>
    <row r="3609" spans="1:22" x14ac:dyDescent="0.2">
      <c r="A3609" s="14" t="s">
        <v>72</v>
      </c>
      <c r="B3609" s="14" t="s">
        <v>70</v>
      </c>
      <c r="C3609" s="14" t="s">
        <v>49</v>
      </c>
      <c r="D3609" t="s">
        <v>14</v>
      </c>
      <c r="E3609" s="14" t="s">
        <v>161</v>
      </c>
      <c r="F3609" s="43">
        <v>0.8821597695350647</v>
      </c>
      <c r="V3609"/>
    </row>
    <row r="3610" spans="1:22" x14ac:dyDescent="0.2">
      <c r="A3610" s="14" t="s">
        <v>72</v>
      </c>
      <c r="B3610" s="14" t="s">
        <v>70</v>
      </c>
      <c r="C3610" s="14" t="s">
        <v>141</v>
      </c>
      <c r="D3610" t="s">
        <v>14</v>
      </c>
      <c r="E3610" s="14" t="s">
        <v>161</v>
      </c>
      <c r="F3610" s="43">
        <v>9.1445294674485922E-4</v>
      </c>
      <c r="V3610"/>
    </row>
    <row r="3611" spans="1:22" x14ac:dyDescent="0.2">
      <c r="A3611" s="14" t="s">
        <v>70</v>
      </c>
      <c r="B3611" s="14" t="s">
        <v>152</v>
      </c>
      <c r="C3611" s="14" t="s">
        <v>153</v>
      </c>
      <c r="D3611" t="s">
        <v>14</v>
      </c>
      <c r="E3611" s="14" t="s">
        <v>161</v>
      </c>
      <c r="F3611" s="43">
        <v>5.2805339999999994</v>
      </c>
      <c r="V3611"/>
    </row>
    <row r="3612" spans="1:22" x14ac:dyDescent="0.2">
      <c r="A3612" s="14" t="s">
        <v>70</v>
      </c>
      <c r="B3612" s="14" t="s">
        <v>152</v>
      </c>
      <c r="C3612" s="14" t="s">
        <v>49</v>
      </c>
      <c r="D3612" t="s">
        <v>14</v>
      </c>
      <c r="E3612" s="14" t="s">
        <v>161</v>
      </c>
      <c r="F3612" s="43">
        <v>0.8821597695350647</v>
      </c>
      <c r="V3612"/>
    </row>
    <row r="3613" spans="1:22" x14ac:dyDescent="0.2">
      <c r="A3613" s="14" t="s">
        <v>70</v>
      </c>
      <c r="B3613" s="14" t="s">
        <v>152</v>
      </c>
      <c r="C3613" s="14" t="s">
        <v>141</v>
      </c>
      <c r="D3613" t="s">
        <v>14</v>
      </c>
      <c r="E3613" s="14" t="s">
        <v>161</v>
      </c>
      <c r="F3613" s="43">
        <v>9.1445294674485922E-4</v>
      </c>
      <c r="V3613"/>
    </row>
    <row r="3614" spans="1:22" x14ac:dyDescent="0.2">
      <c r="A3614" s="14" t="s">
        <v>71</v>
      </c>
      <c r="B3614" s="14" t="s">
        <v>152</v>
      </c>
      <c r="C3614" s="14" t="s">
        <v>153</v>
      </c>
      <c r="D3614" t="s">
        <v>14</v>
      </c>
      <c r="E3614" s="14" t="s">
        <v>161</v>
      </c>
      <c r="F3614" s="43">
        <v>5.2805340000000003</v>
      </c>
      <c r="V3614"/>
    </row>
    <row r="3615" spans="1:22" x14ac:dyDescent="0.2">
      <c r="A3615" s="14" t="s">
        <v>71</v>
      </c>
      <c r="B3615" s="14" t="s">
        <v>152</v>
      </c>
      <c r="C3615" s="14" t="s">
        <v>49</v>
      </c>
      <c r="D3615" t="s">
        <v>14</v>
      </c>
      <c r="E3615" s="14" t="s">
        <v>161</v>
      </c>
      <c r="F3615" s="43">
        <v>0.8821597695350647</v>
      </c>
      <c r="V3615"/>
    </row>
    <row r="3616" spans="1:22" x14ac:dyDescent="0.2">
      <c r="A3616" s="14" t="s">
        <v>71</v>
      </c>
      <c r="B3616" s="14" t="s">
        <v>152</v>
      </c>
      <c r="C3616" s="14" t="s">
        <v>141</v>
      </c>
      <c r="D3616" t="s">
        <v>14</v>
      </c>
      <c r="E3616" s="14" t="s">
        <v>161</v>
      </c>
      <c r="F3616" s="43">
        <v>9.1445294674485922E-4</v>
      </c>
      <c r="V3616"/>
    </row>
    <row r="3617" spans="1:22" x14ac:dyDescent="0.2">
      <c r="A3617" s="14" t="s">
        <v>72</v>
      </c>
      <c r="B3617" s="14" t="s">
        <v>152</v>
      </c>
      <c r="C3617" s="14" t="s">
        <v>153</v>
      </c>
      <c r="D3617" t="s">
        <v>14</v>
      </c>
      <c r="E3617" s="14" t="s">
        <v>161</v>
      </c>
      <c r="F3617" s="43">
        <v>5.2805340000000003</v>
      </c>
      <c r="V3617"/>
    </row>
    <row r="3618" spans="1:22" x14ac:dyDescent="0.2">
      <c r="A3618" s="14" t="s">
        <v>72</v>
      </c>
      <c r="B3618" s="14" t="s">
        <v>152</v>
      </c>
      <c r="C3618" s="14" t="s">
        <v>49</v>
      </c>
      <c r="D3618" t="s">
        <v>14</v>
      </c>
      <c r="E3618" s="14" t="s">
        <v>161</v>
      </c>
      <c r="F3618" s="43">
        <v>0.8821597695350647</v>
      </c>
      <c r="V3618"/>
    </row>
    <row r="3619" spans="1:22" x14ac:dyDescent="0.2">
      <c r="A3619" s="14" t="s">
        <v>72</v>
      </c>
      <c r="B3619" s="14" t="s">
        <v>152</v>
      </c>
      <c r="C3619" s="14" t="s">
        <v>141</v>
      </c>
      <c r="D3619" t="s">
        <v>14</v>
      </c>
      <c r="E3619" s="14" t="s">
        <v>161</v>
      </c>
      <c r="F3619" s="43">
        <v>9.1445294674485922E-4</v>
      </c>
      <c r="V3619"/>
    </row>
    <row r="3620" spans="1:22" x14ac:dyDescent="0.2">
      <c r="A3620" s="14" t="s">
        <v>70</v>
      </c>
      <c r="B3620" s="14" t="s">
        <v>70</v>
      </c>
      <c r="C3620" s="14" t="s">
        <v>153</v>
      </c>
      <c r="D3620" t="s">
        <v>14</v>
      </c>
      <c r="E3620" s="14" t="s">
        <v>160</v>
      </c>
      <c r="F3620" s="44">
        <v>0.75550000000000006</v>
      </c>
      <c r="V3620"/>
    </row>
    <row r="3621" spans="1:22" x14ac:dyDescent="0.2">
      <c r="A3621" s="14" t="s">
        <v>70</v>
      </c>
      <c r="B3621" s="14" t="s">
        <v>70</v>
      </c>
      <c r="C3621" s="14" t="s">
        <v>49</v>
      </c>
      <c r="D3621" t="s">
        <v>14</v>
      </c>
      <c r="E3621" s="14" t="s">
        <v>160</v>
      </c>
      <c r="F3621" s="43">
        <v>0.12621293962001801</v>
      </c>
      <c r="V3621"/>
    </row>
    <row r="3622" spans="1:22" x14ac:dyDescent="0.2">
      <c r="A3622" s="14" t="s">
        <v>70</v>
      </c>
      <c r="B3622" s="14" t="s">
        <v>70</v>
      </c>
      <c r="C3622" s="14" t="s">
        <v>141</v>
      </c>
      <c r="D3622" t="s">
        <v>14</v>
      </c>
      <c r="E3622" s="14" t="s">
        <v>160</v>
      </c>
      <c r="F3622" s="43">
        <v>1.3083321391604841E-4</v>
      </c>
      <c r="V3622"/>
    </row>
    <row r="3623" spans="1:22" x14ac:dyDescent="0.2">
      <c r="A3623" s="14" t="s">
        <v>71</v>
      </c>
      <c r="B3623" s="14" t="s">
        <v>70</v>
      </c>
      <c r="C3623" s="14" t="s">
        <v>153</v>
      </c>
      <c r="D3623" t="s">
        <v>14</v>
      </c>
      <c r="E3623" s="14" t="s">
        <v>160</v>
      </c>
      <c r="F3623" s="44">
        <v>0.75550000000000006</v>
      </c>
      <c r="V3623"/>
    </row>
    <row r="3624" spans="1:22" x14ac:dyDescent="0.2">
      <c r="A3624" s="14" t="s">
        <v>71</v>
      </c>
      <c r="B3624" s="14" t="s">
        <v>70</v>
      </c>
      <c r="C3624" s="14" t="s">
        <v>49</v>
      </c>
      <c r="D3624" t="s">
        <v>14</v>
      </c>
      <c r="E3624" s="14" t="s">
        <v>160</v>
      </c>
      <c r="F3624" s="43">
        <v>0.12621293962001801</v>
      </c>
      <c r="V3624"/>
    </row>
    <row r="3625" spans="1:22" x14ac:dyDescent="0.2">
      <c r="A3625" s="14" t="s">
        <v>71</v>
      </c>
      <c r="B3625" s="14" t="s">
        <v>70</v>
      </c>
      <c r="C3625" s="14" t="s">
        <v>141</v>
      </c>
      <c r="D3625" t="s">
        <v>14</v>
      </c>
      <c r="E3625" s="14" t="s">
        <v>160</v>
      </c>
      <c r="F3625" s="43">
        <v>1.3083321391604841E-4</v>
      </c>
      <c r="V3625"/>
    </row>
    <row r="3626" spans="1:22" x14ac:dyDescent="0.2">
      <c r="A3626" s="14" t="s">
        <v>72</v>
      </c>
      <c r="B3626" s="14" t="s">
        <v>70</v>
      </c>
      <c r="C3626" s="14" t="s">
        <v>153</v>
      </c>
      <c r="D3626" t="s">
        <v>14</v>
      </c>
      <c r="E3626" s="14" t="s">
        <v>160</v>
      </c>
      <c r="F3626" s="44">
        <v>0.75549999999999995</v>
      </c>
      <c r="V3626"/>
    </row>
    <row r="3627" spans="1:22" x14ac:dyDescent="0.2">
      <c r="A3627" s="14" t="s">
        <v>72</v>
      </c>
      <c r="B3627" s="14" t="s">
        <v>70</v>
      </c>
      <c r="C3627" s="14" t="s">
        <v>49</v>
      </c>
      <c r="D3627" t="s">
        <v>14</v>
      </c>
      <c r="E3627" s="14" t="s">
        <v>160</v>
      </c>
      <c r="F3627" s="43">
        <v>0.12621293962001801</v>
      </c>
      <c r="V3627"/>
    </row>
    <row r="3628" spans="1:22" x14ac:dyDescent="0.2">
      <c r="A3628" s="14" t="s">
        <v>72</v>
      </c>
      <c r="B3628" s="14" t="s">
        <v>70</v>
      </c>
      <c r="C3628" s="14" t="s">
        <v>141</v>
      </c>
      <c r="D3628" t="s">
        <v>14</v>
      </c>
      <c r="E3628" s="14" t="s">
        <v>160</v>
      </c>
      <c r="F3628" s="43">
        <v>1.3083321391604841E-4</v>
      </c>
      <c r="V3628"/>
    </row>
    <row r="3629" spans="1:22" x14ac:dyDescent="0.2">
      <c r="A3629" s="14" t="s">
        <v>70</v>
      </c>
      <c r="B3629" s="14" t="s">
        <v>152</v>
      </c>
      <c r="C3629" s="14" t="s">
        <v>153</v>
      </c>
      <c r="D3629" t="s">
        <v>14</v>
      </c>
      <c r="E3629" s="14" t="s">
        <v>160</v>
      </c>
      <c r="F3629" s="44">
        <v>0.75549999999999995</v>
      </c>
      <c r="V3629"/>
    </row>
    <row r="3630" spans="1:22" x14ac:dyDescent="0.2">
      <c r="A3630" s="14" t="s">
        <v>70</v>
      </c>
      <c r="B3630" s="14" t="s">
        <v>152</v>
      </c>
      <c r="C3630" s="14" t="s">
        <v>49</v>
      </c>
      <c r="D3630" t="s">
        <v>14</v>
      </c>
      <c r="E3630" s="14" t="s">
        <v>160</v>
      </c>
      <c r="F3630" s="43">
        <v>0.12621293962001801</v>
      </c>
      <c r="V3630"/>
    </row>
    <row r="3631" spans="1:22" x14ac:dyDescent="0.2">
      <c r="A3631" s="14" t="s">
        <v>70</v>
      </c>
      <c r="B3631" s="14" t="s">
        <v>152</v>
      </c>
      <c r="C3631" s="14" t="s">
        <v>141</v>
      </c>
      <c r="D3631" t="s">
        <v>14</v>
      </c>
      <c r="E3631" s="14" t="s">
        <v>160</v>
      </c>
      <c r="F3631" s="43">
        <v>1.3083321391604841E-4</v>
      </c>
      <c r="V3631"/>
    </row>
    <row r="3632" spans="1:22" x14ac:dyDescent="0.2">
      <c r="A3632" s="14" t="s">
        <v>71</v>
      </c>
      <c r="B3632" s="14" t="s">
        <v>152</v>
      </c>
      <c r="C3632" s="14" t="s">
        <v>153</v>
      </c>
      <c r="D3632" t="s">
        <v>14</v>
      </c>
      <c r="E3632" s="14" t="s">
        <v>160</v>
      </c>
      <c r="F3632" s="44">
        <v>0.75550000000000006</v>
      </c>
      <c r="V3632"/>
    </row>
    <row r="3633" spans="1:22" x14ac:dyDescent="0.2">
      <c r="A3633" s="14" t="s">
        <v>71</v>
      </c>
      <c r="B3633" s="14" t="s">
        <v>152</v>
      </c>
      <c r="C3633" s="14" t="s">
        <v>49</v>
      </c>
      <c r="D3633" t="s">
        <v>14</v>
      </c>
      <c r="E3633" s="14" t="s">
        <v>160</v>
      </c>
      <c r="F3633" s="43">
        <v>0.12621293962001801</v>
      </c>
      <c r="V3633"/>
    </row>
    <row r="3634" spans="1:22" x14ac:dyDescent="0.2">
      <c r="A3634" s="14" t="s">
        <v>71</v>
      </c>
      <c r="B3634" s="14" t="s">
        <v>152</v>
      </c>
      <c r="C3634" s="14" t="s">
        <v>141</v>
      </c>
      <c r="D3634" t="s">
        <v>14</v>
      </c>
      <c r="E3634" s="14" t="s">
        <v>160</v>
      </c>
      <c r="F3634" s="43">
        <v>1.3083321391604841E-4</v>
      </c>
      <c r="V3634"/>
    </row>
    <row r="3635" spans="1:22" x14ac:dyDescent="0.2">
      <c r="A3635" s="14" t="s">
        <v>72</v>
      </c>
      <c r="B3635" s="14" t="s">
        <v>152</v>
      </c>
      <c r="C3635" s="14" t="s">
        <v>153</v>
      </c>
      <c r="D3635" t="s">
        <v>14</v>
      </c>
      <c r="E3635" s="14" t="s">
        <v>160</v>
      </c>
      <c r="F3635" s="44">
        <v>0.75549999999999995</v>
      </c>
      <c r="V3635"/>
    </row>
    <row r="3636" spans="1:22" x14ac:dyDescent="0.2">
      <c r="A3636" s="14" t="s">
        <v>72</v>
      </c>
      <c r="B3636" s="14" t="s">
        <v>152</v>
      </c>
      <c r="C3636" s="14" t="s">
        <v>49</v>
      </c>
      <c r="D3636" t="s">
        <v>14</v>
      </c>
      <c r="E3636" s="14" t="s">
        <v>160</v>
      </c>
      <c r="F3636" s="43">
        <v>0.12621293962001801</v>
      </c>
      <c r="V3636"/>
    </row>
    <row r="3637" spans="1:22" x14ac:dyDescent="0.2">
      <c r="A3637" s="14" t="s">
        <v>72</v>
      </c>
      <c r="B3637" s="14" t="s">
        <v>152</v>
      </c>
      <c r="C3637" s="14" t="s">
        <v>141</v>
      </c>
      <c r="D3637" t="s">
        <v>14</v>
      </c>
      <c r="E3637" s="14" t="s">
        <v>160</v>
      </c>
      <c r="F3637" s="43">
        <v>1.3083321391604841E-4</v>
      </c>
      <c r="V3637"/>
    </row>
    <row r="3638" spans="1:22" x14ac:dyDescent="0.2">
      <c r="A3638" s="14" t="s">
        <v>70</v>
      </c>
      <c r="B3638" s="14" t="s">
        <v>70</v>
      </c>
      <c r="C3638" s="14" t="s">
        <v>153</v>
      </c>
      <c r="D3638" t="s">
        <v>14</v>
      </c>
      <c r="E3638" s="14" t="s">
        <v>159</v>
      </c>
      <c r="F3638" s="43">
        <v>0</v>
      </c>
      <c r="V3638"/>
    </row>
    <row r="3639" spans="1:22" x14ac:dyDescent="0.2">
      <c r="A3639" s="14" t="s">
        <v>70</v>
      </c>
      <c r="B3639" s="14" t="s">
        <v>70</v>
      </c>
      <c r="C3639" s="14" t="s">
        <v>49</v>
      </c>
      <c r="D3639" t="s">
        <v>14</v>
      </c>
      <c r="E3639" s="14" t="s">
        <v>159</v>
      </c>
      <c r="F3639" s="43">
        <v>0</v>
      </c>
      <c r="V3639"/>
    </row>
    <row r="3640" spans="1:22" x14ac:dyDescent="0.2">
      <c r="A3640" s="14" t="s">
        <v>70</v>
      </c>
      <c r="B3640" s="14" t="s">
        <v>70</v>
      </c>
      <c r="C3640" s="14" t="s">
        <v>141</v>
      </c>
      <c r="D3640" t="s">
        <v>14</v>
      </c>
      <c r="E3640" s="14" t="s">
        <v>159</v>
      </c>
      <c r="F3640" s="43">
        <v>0</v>
      </c>
      <c r="V3640"/>
    </row>
    <row r="3641" spans="1:22" x14ac:dyDescent="0.2">
      <c r="A3641" s="14" t="s">
        <v>71</v>
      </c>
      <c r="B3641" s="14" t="s">
        <v>70</v>
      </c>
      <c r="C3641" s="14" t="s">
        <v>153</v>
      </c>
      <c r="D3641" t="s">
        <v>14</v>
      </c>
      <c r="E3641" s="14" t="s">
        <v>159</v>
      </c>
      <c r="F3641" s="43">
        <v>0</v>
      </c>
      <c r="V3641"/>
    </row>
    <row r="3642" spans="1:22" x14ac:dyDescent="0.2">
      <c r="A3642" s="14" t="s">
        <v>71</v>
      </c>
      <c r="B3642" s="14" t="s">
        <v>70</v>
      </c>
      <c r="C3642" s="14" t="s">
        <v>49</v>
      </c>
      <c r="D3642" t="s">
        <v>14</v>
      </c>
      <c r="E3642" s="14" t="s">
        <v>159</v>
      </c>
      <c r="F3642" s="43">
        <v>0</v>
      </c>
      <c r="V3642"/>
    </row>
    <row r="3643" spans="1:22" x14ac:dyDescent="0.2">
      <c r="A3643" s="14" t="s">
        <v>71</v>
      </c>
      <c r="B3643" s="14" t="s">
        <v>70</v>
      </c>
      <c r="C3643" s="14" t="s">
        <v>141</v>
      </c>
      <c r="D3643" t="s">
        <v>14</v>
      </c>
      <c r="E3643" s="14" t="s">
        <v>159</v>
      </c>
      <c r="F3643" s="43">
        <v>0</v>
      </c>
      <c r="V3643"/>
    </row>
    <row r="3644" spans="1:22" x14ac:dyDescent="0.2">
      <c r="A3644" s="14" t="s">
        <v>72</v>
      </c>
      <c r="B3644" s="14" t="s">
        <v>70</v>
      </c>
      <c r="C3644" s="14" t="s">
        <v>153</v>
      </c>
      <c r="D3644" t="s">
        <v>14</v>
      </c>
      <c r="E3644" s="14" t="s">
        <v>159</v>
      </c>
      <c r="F3644" s="43">
        <v>0</v>
      </c>
      <c r="V3644"/>
    </row>
    <row r="3645" spans="1:22" x14ac:dyDescent="0.2">
      <c r="A3645" s="14" t="s">
        <v>72</v>
      </c>
      <c r="B3645" s="14" t="s">
        <v>70</v>
      </c>
      <c r="C3645" s="14" t="s">
        <v>49</v>
      </c>
      <c r="D3645" t="s">
        <v>14</v>
      </c>
      <c r="E3645" s="14" t="s">
        <v>159</v>
      </c>
      <c r="F3645" s="43">
        <v>0</v>
      </c>
      <c r="V3645"/>
    </row>
    <row r="3646" spans="1:22" x14ac:dyDescent="0.2">
      <c r="A3646" s="14" t="s">
        <v>72</v>
      </c>
      <c r="B3646" s="14" t="s">
        <v>70</v>
      </c>
      <c r="C3646" s="14" t="s">
        <v>141</v>
      </c>
      <c r="D3646" t="s">
        <v>14</v>
      </c>
      <c r="E3646" s="14" t="s">
        <v>159</v>
      </c>
      <c r="F3646" s="43">
        <v>0</v>
      </c>
      <c r="V3646"/>
    </row>
    <row r="3647" spans="1:22" x14ac:dyDescent="0.2">
      <c r="A3647" s="14" t="s">
        <v>70</v>
      </c>
      <c r="B3647" s="14" t="s">
        <v>152</v>
      </c>
      <c r="C3647" s="14" t="s">
        <v>153</v>
      </c>
      <c r="D3647" t="s">
        <v>14</v>
      </c>
      <c r="E3647" s="14" t="s">
        <v>159</v>
      </c>
      <c r="F3647" s="43">
        <v>0</v>
      </c>
      <c r="V3647"/>
    </row>
    <row r="3648" spans="1:22" x14ac:dyDescent="0.2">
      <c r="A3648" s="14" t="s">
        <v>70</v>
      </c>
      <c r="B3648" s="14" t="s">
        <v>152</v>
      </c>
      <c r="C3648" s="14" t="s">
        <v>49</v>
      </c>
      <c r="D3648" t="s">
        <v>14</v>
      </c>
      <c r="E3648" s="14" t="s">
        <v>159</v>
      </c>
      <c r="F3648" s="43">
        <v>0</v>
      </c>
      <c r="V3648"/>
    </row>
    <row r="3649" spans="1:22" x14ac:dyDescent="0.2">
      <c r="A3649" s="14" t="s">
        <v>70</v>
      </c>
      <c r="B3649" s="14" t="s">
        <v>152</v>
      </c>
      <c r="C3649" s="14" t="s">
        <v>141</v>
      </c>
      <c r="D3649" t="s">
        <v>14</v>
      </c>
      <c r="E3649" s="14" t="s">
        <v>159</v>
      </c>
      <c r="F3649" s="43">
        <v>0</v>
      </c>
      <c r="V3649"/>
    </row>
    <row r="3650" spans="1:22" x14ac:dyDescent="0.2">
      <c r="A3650" s="14" t="s">
        <v>71</v>
      </c>
      <c r="B3650" s="14" t="s">
        <v>152</v>
      </c>
      <c r="C3650" s="14" t="s">
        <v>153</v>
      </c>
      <c r="D3650" t="s">
        <v>14</v>
      </c>
      <c r="E3650" s="14" t="s">
        <v>159</v>
      </c>
      <c r="F3650" s="43">
        <v>0</v>
      </c>
      <c r="V3650"/>
    </row>
    <row r="3651" spans="1:22" x14ac:dyDescent="0.2">
      <c r="A3651" s="14" t="s">
        <v>71</v>
      </c>
      <c r="B3651" s="14" t="s">
        <v>152</v>
      </c>
      <c r="C3651" s="14" t="s">
        <v>49</v>
      </c>
      <c r="D3651" t="s">
        <v>14</v>
      </c>
      <c r="E3651" s="14" t="s">
        <v>159</v>
      </c>
      <c r="F3651" s="43">
        <v>0</v>
      </c>
      <c r="V3651"/>
    </row>
    <row r="3652" spans="1:22" x14ac:dyDescent="0.2">
      <c r="A3652" s="14" t="s">
        <v>71</v>
      </c>
      <c r="B3652" s="14" t="s">
        <v>152</v>
      </c>
      <c r="C3652" s="14" t="s">
        <v>141</v>
      </c>
      <c r="D3652" t="s">
        <v>14</v>
      </c>
      <c r="E3652" s="14" t="s">
        <v>159</v>
      </c>
      <c r="F3652" s="43">
        <v>0</v>
      </c>
      <c r="V3652"/>
    </row>
    <row r="3653" spans="1:22" x14ac:dyDescent="0.2">
      <c r="A3653" s="14" t="s">
        <v>72</v>
      </c>
      <c r="B3653" s="14" t="s">
        <v>152</v>
      </c>
      <c r="C3653" s="14" t="s">
        <v>153</v>
      </c>
      <c r="D3653" t="s">
        <v>14</v>
      </c>
      <c r="E3653" s="14" t="s">
        <v>159</v>
      </c>
      <c r="F3653" s="43">
        <v>0</v>
      </c>
      <c r="V3653"/>
    </row>
    <row r="3654" spans="1:22" x14ac:dyDescent="0.2">
      <c r="A3654" s="14" t="s">
        <v>72</v>
      </c>
      <c r="B3654" s="14" t="s">
        <v>152</v>
      </c>
      <c r="C3654" s="14" t="s">
        <v>49</v>
      </c>
      <c r="D3654" t="s">
        <v>14</v>
      </c>
      <c r="E3654" s="14" t="s">
        <v>159</v>
      </c>
      <c r="F3654" s="43">
        <v>0</v>
      </c>
      <c r="V3654"/>
    </row>
    <row r="3655" spans="1:22" x14ac:dyDescent="0.2">
      <c r="A3655" s="14" t="s">
        <v>72</v>
      </c>
      <c r="B3655" s="14" t="s">
        <v>152</v>
      </c>
      <c r="C3655" s="14" t="s">
        <v>141</v>
      </c>
      <c r="D3655" t="s">
        <v>14</v>
      </c>
      <c r="E3655" s="14" t="s">
        <v>159</v>
      </c>
      <c r="F3655" s="43">
        <v>0</v>
      </c>
      <c r="V3655"/>
    </row>
    <row r="3656" spans="1:22" x14ac:dyDescent="0.2">
      <c r="A3656" s="14" t="s">
        <v>70</v>
      </c>
      <c r="B3656" s="14" t="s">
        <v>70</v>
      </c>
      <c r="C3656" s="14" t="s">
        <v>153</v>
      </c>
      <c r="D3656" t="s">
        <v>14</v>
      </c>
      <c r="E3656" s="14" t="s">
        <v>162</v>
      </c>
      <c r="F3656" s="43">
        <v>0.23928739200346172</v>
      </c>
      <c r="V3656"/>
    </row>
    <row r="3657" spans="1:22" x14ac:dyDescent="0.2">
      <c r="A3657" s="14" t="s">
        <v>70</v>
      </c>
      <c r="B3657" s="14" t="s">
        <v>70</v>
      </c>
      <c r="C3657" s="14" t="s">
        <v>49</v>
      </c>
      <c r="D3657" t="s">
        <v>14</v>
      </c>
      <c r="E3657" s="14" t="s">
        <v>162</v>
      </c>
      <c r="F3657" s="43">
        <v>3.9975069463253021E-2</v>
      </c>
      <c r="V3657"/>
    </row>
    <row r="3658" spans="1:22" x14ac:dyDescent="0.2">
      <c r="A3658" s="14" t="s">
        <v>70</v>
      </c>
      <c r="B3658" s="14" t="s">
        <v>70</v>
      </c>
      <c r="C3658" s="14" t="s">
        <v>141</v>
      </c>
      <c r="D3658" t="s">
        <v>14</v>
      </c>
      <c r="E3658" s="14" t="s">
        <v>162</v>
      </c>
      <c r="F3658" s="43">
        <v>4.1438433981966227E-5</v>
      </c>
      <c r="V3658"/>
    </row>
    <row r="3659" spans="1:22" x14ac:dyDescent="0.2">
      <c r="A3659" s="14" t="s">
        <v>71</v>
      </c>
      <c r="B3659" s="14" t="s">
        <v>70</v>
      </c>
      <c r="C3659" s="14" t="s">
        <v>153</v>
      </c>
      <c r="D3659" t="s">
        <v>14</v>
      </c>
      <c r="E3659" s="14" t="s">
        <v>162</v>
      </c>
      <c r="F3659" s="43">
        <v>0.23928739200346172</v>
      </c>
      <c r="V3659"/>
    </row>
    <row r="3660" spans="1:22" x14ac:dyDescent="0.2">
      <c r="A3660" s="14" t="s">
        <v>71</v>
      </c>
      <c r="B3660" s="14" t="s">
        <v>70</v>
      </c>
      <c r="C3660" s="14" t="s">
        <v>49</v>
      </c>
      <c r="D3660" t="s">
        <v>14</v>
      </c>
      <c r="E3660" s="14" t="s">
        <v>162</v>
      </c>
      <c r="F3660" s="43">
        <v>3.9975069463253021E-2</v>
      </c>
      <c r="V3660"/>
    </row>
    <row r="3661" spans="1:22" x14ac:dyDescent="0.2">
      <c r="A3661" s="14" t="s">
        <v>71</v>
      </c>
      <c r="B3661" s="14" t="s">
        <v>70</v>
      </c>
      <c r="C3661" s="14" t="s">
        <v>141</v>
      </c>
      <c r="D3661" t="s">
        <v>14</v>
      </c>
      <c r="E3661" s="14" t="s">
        <v>162</v>
      </c>
      <c r="F3661" s="43">
        <v>4.1438433981966227E-5</v>
      </c>
      <c r="V3661"/>
    </row>
    <row r="3662" spans="1:22" x14ac:dyDescent="0.2">
      <c r="A3662" s="14" t="s">
        <v>72</v>
      </c>
      <c r="B3662" s="14" t="s">
        <v>70</v>
      </c>
      <c r="C3662" s="14" t="s">
        <v>153</v>
      </c>
      <c r="D3662" t="s">
        <v>14</v>
      </c>
      <c r="E3662" s="14" t="s">
        <v>162</v>
      </c>
      <c r="F3662" s="43">
        <v>0.23928739200346172</v>
      </c>
      <c r="V3662"/>
    </row>
    <row r="3663" spans="1:22" x14ac:dyDescent="0.2">
      <c r="A3663" s="14" t="s">
        <v>72</v>
      </c>
      <c r="B3663" s="14" t="s">
        <v>70</v>
      </c>
      <c r="C3663" s="14" t="s">
        <v>49</v>
      </c>
      <c r="D3663" t="s">
        <v>14</v>
      </c>
      <c r="E3663" s="14" t="s">
        <v>162</v>
      </c>
      <c r="F3663" s="43">
        <v>3.9975069463253021E-2</v>
      </c>
      <c r="V3663"/>
    </row>
    <row r="3664" spans="1:22" x14ac:dyDescent="0.2">
      <c r="A3664" s="14" t="s">
        <v>72</v>
      </c>
      <c r="B3664" s="14" t="s">
        <v>70</v>
      </c>
      <c r="C3664" s="14" t="s">
        <v>141</v>
      </c>
      <c r="D3664" t="s">
        <v>14</v>
      </c>
      <c r="E3664" s="14" t="s">
        <v>162</v>
      </c>
      <c r="F3664" s="43">
        <v>4.1438433981966227E-5</v>
      </c>
      <c r="V3664"/>
    </row>
    <row r="3665" spans="1:22" x14ac:dyDescent="0.2">
      <c r="A3665" s="14" t="s">
        <v>70</v>
      </c>
      <c r="B3665" s="14" t="s">
        <v>152</v>
      </c>
      <c r="C3665" s="14" t="s">
        <v>153</v>
      </c>
      <c r="D3665" t="s">
        <v>14</v>
      </c>
      <c r="E3665" s="14" t="s">
        <v>162</v>
      </c>
      <c r="F3665" s="43">
        <v>0.23928739200346172</v>
      </c>
      <c r="V3665"/>
    </row>
    <row r="3666" spans="1:22" x14ac:dyDescent="0.2">
      <c r="A3666" s="14" t="s">
        <v>70</v>
      </c>
      <c r="B3666" s="14" t="s">
        <v>152</v>
      </c>
      <c r="C3666" s="14" t="s">
        <v>49</v>
      </c>
      <c r="D3666" t="s">
        <v>14</v>
      </c>
      <c r="E3666" s="14" t="s">
        <v>162</v>
      </c>
      <c r="F3666" s="43">
        <v>3.9975069463253021E-2</v>
      </c>
      <c r="V3666"/>
    </row>
    <row r="3667" spans="1:22" x14ac:dyDescent="0.2">
      <c r="A3667" s="14" t="s">
        <v>70</v>
      </c>
      <c r="B3667" s="14" t="s">
        <v>152</v>
      </c>
      <c r="C3667" s="14" t="s">
        <v>141</v>
      </c>
      <c r="D3667" t="s">
        <v>14</v>
      </c>
      <c r="E3667" s="14" t="s">
        <v>162</v>
      </c>
      <c r="F3667" s="43">
        <v>4.1438433981966227E-5</v>
      </c>
      <c r="V3667"/>
    </row>
    <row r="3668" spans="1:22" x14ac:dyDescent="0.2">
      <c r="A3668" s="14" t="s">
        <v>71</v>
      </c>
      <c r="B3668" s="14" t="s">
        <v>152</v>
      </c>
      <c r="C3668" s="14" t="s">
        <v>153</v>
      </c>
      <c r="D3668" t="s">
        <v>14</v>
      </c>
      <c r="E3668" s="14" t="s">
        <v>162</v>
      </c>
      <c r="F3668" s="43">
        <v>0.23928739200346172</v>
      </c>
      <c r="V3668"/>
    </row>
    <row r="3669" spans="1:22" x14ac:dyDescent="0.2">
      <c r="A3669" s="14" t="s">
        <v>71</v>
      </c>
      <c r="B3669" s="14" t="s">
        <v>152</v>
      </c>
      <c r="C3669" s="14" t="s">
        <v>49</v>
      </c>
      <c r="D3669" t="s">
        <v>14</v>
      </c>
      <c r="E3669" s="14" t="s">
        <v>162</v>
      </c>
      <c r="F3669" s="43">
        <v>3.9975069463253021E-2</v>
      </c>
      <c r="V3669"/>
    </row>
    <row r="3670" spans="1:22" x14ac:dyDescent="0.2">
      <c r="A3670" s="14" t="s">
        <v>71</v>
      </c>
      <c r="B3670" s="14" t="s">
        <v>152</v>
      </c>
      <c r="C3670" s="14" t="s">
        <v>141</v>
      </c>
      <c r="D3670" t="s">
        <v>14</v>
      </c>
      <c r="E3670" s="14" t="s">
        <v>162</v>
      </c>
      <c r="F3670" s="43">
        <v>4.1438433981966227E-5</v>
      </c>
      <c r="V3670"/>
    </row>
    <row r="3671" spans="1:22" x14ac:dyDescent="0.2">
      <c r="A3671" s="14" t="s">
        <v>72</v>
      </c>
      <c r="B3671" s="14" t="s">
        <v>152</v>
      </c>
      <c r="C3671" s="14" t="s">
        <v>153</v>
      </c>
      <c r="D3671" t="s">
        <v>14</v>
      </c>
      <c r="E3671" s="14" t="s">
        <v>162</v>
      </c>
      <c r="F3671" s="43">
        <v>0.23928739200346172</v>
      </c>
      <c r="V3671"/>
    </row>
    <row r="3672" spans="1:22" x14ac:dyDescent="0.2">
      <c r="A3672" s="14" t="s">
        <v>72</v>
      </c>
      <c r="B3672" s="14" t="s">
        <v>152</v>
      </c>
      <c r="C3672" s="14" t="s">
        <v>49</v>
      </c>
      <c r="D3672" t="s">
        <v>14</v>
      </c>
      <c r="E3672" s="14" t="s">
        <v>162</v>
      </c>
      <c r="F3672" s="43">
        <v>3.9975069463253021E-2</v>
      </c>
      <c r="V3672"/>
    </row>
    <row r="3673" spans="1:22" x14ac:dyDescent="0.2">
      <c r="A3673" s="14" t="s">
        <v>72</v>
      </c>
      <c r="B3673" s="14" t="s">
        <v>152</v>
      </c>
      <c r="C3673" s="14" t="s">
        <v>141</v>
      </c>
      <c r="D3673" t="s">
        <v>14</v>
      </c>
      <c r="E3673" s="14" t="s">
        <v>162</v>
      </c>
      <c r="F3673" s="43">
        <v>4.1438433981966227E-5</v>
      </c>
      <c r="V3673"/>
    </row>
    <row r="3674" spans="1:22" x14ac:dyDescent="0.2">
      <c r="A3674" s="14" t="s">
        <v>70</v>
      </c>
      <c r="B3674" s="14" t="s">
        <v>70</v>
      </c>
      <c r="C3674" s="14" t="s">
        <v>153</v>
      </c>
      <c r="D3674" t="s">
        <v>14</v>
      </c>
      <c r="E3674" s="14" t="s">
        <v>163</v>
      </c>
      <c r="F3674" s="43">
        <v>419.1154967546463</v>
      </c>
      <c r="V3674"/>
    </row>
    <row r="3675" spans="1:22" x14ac:dyDescent="0.2">
      <c r="A3675" s="14" t="s">
        <v>70</v>
      </c>
      <c r="B3675" s="14" t="s">
        <v>70</v>
      </c>
      <c r="C3675" s="14" t="s">
        <v>49</v>
      </c>
      <c r="D3675" t="s">
        <v>14</v>
      </c>
      <c r="E3675" s="14" t="s">
        <v>163</v>
      </c>
      <c r="F3675" s="43">
        <v>70.016937255859375</v>
      </c>
      <c r="V3675"/>
    </row>
    <row r="3676" spans="1:22" x14ac:dyDescent="0.2">
      <c r="A3676" s="14" t="s">
        <v>70</v>
      </c>
      <c r="B3676" s="14" t="s">
        <v>70</v>
      </c>
      <c r="C3676" s="14" t="s">
        <v>141</v>
      </c>
      <c r="D3676" t="s">
        <v>14</v>
      </c>
      <c r="E3676" s="14" t="s">
        <v>163</v>
      </c>
      <c r="F3676" s="43">
        <v>7.2580046951770782E-2</v>
      </c>
      <c r="V3676"/>
    </row>
    <row r="3677" spans="1:22" x14ac:dyDescent="0.2">
      <c r="A3677" s="14" t="s">
        <v>71</v>
      </c>
      <c r="B3677" s="14" t="s">
        <v>70</v>
      </c>
      <c r="C3677" s="14" t="s">
        <v>153</v>
      </c>
      <c r="D3677" t="s">
        <v>14</v>
      </c>
      <c r="E3677" s="14" t="s">
        <v>163</v>
      </c>
      <c r="F3677" s="43">
        <v>419.1154967546463</v>
      </c>
      <c r="V3677"/>
    </row>
    <row r="3678" spans="1:22" x14ac:dyDescent="0.2">
      <c r="A3678" s="14" t="s">
        <v>71</v>
      </c>
      <c r="B3678" s="14" t="s">
        <v>70</v>
      </c>
      <c r="C3678" s="14" t="s">
        <v>49</v>
      </c>
      <c r="D3678" t="s">
        <v>14</v>
      </c>
      <c r="E3678" s="14" t="s">
        <v>163</v>
      </c>
      <c r="F3678" s="43">
        <v>70.016937255859375</v>
      </c>
      <c r="V3678"/>
    </row>
    <row r="3679" spans="1:22" x14ac:dyDescent="0.2">
      <c r="A3679" s="14" t="s">
        <v>71</v>
      </c>
      <c r="B3679" s="14" t="s">
        <v>70</v>
      </c>
      <c r="C3679" s="14" t="s">
        <v>141</v>
      </c>
      <c r="D3679" t="s">
        <v>14</v>
      </c>
      <c r="E3679" s="14" t="s">
        <v>163</v>
      </c>
      <c r="F3679" s="43">
        <v>7.2580046951770782E-2</v>
      </c>
      <c r="V3679"/>
    </row>
    <row r="3680" spans="1:22" x14ac:dyDescent="0.2">
      <c r="A3680" s="14" t="s">
        <v>72</v>
      </c>
      <c r="B3680" s="14" t="s">
        <v>70</v>
      </c>
      <c r="C3680" s="14" t="s">
        <v>153</v>
      </c>
      <c r="D3680" t="s">
        <v>14</v>
      </c>
      <c r="E3680" s="14" t="s">
        <v>163</v>
      </c>
      <c r="F3680" s="43">
        <v>419.1154967546463</v>
      </c>
      <c r="V3680"/>
    </row>
    <row r="3681" spans="1:22" x14ac:dyDescent="0.2">
      <c r="A3681" s="14" t="s">
        <v>72</v>
      </c>
      <c r="B3681" s="14" t="s">
        <v>70</v>
      </c>
      <c r="C3681" s="14" t="s">
        <v>49</v>
      </c>
      <c r="D3681" t="s">
        <v>14</v>
      </c>
      <c r="E3681" s="14" t="s">
        <v>163</v>
      </c>
      <c r="F3681" s="43">
        <v>70.016937255859375</v>
      </c>
      <c r="V3681"/>
    </row>
    <row r="3682" spans="1:22" x14ac:dyDescent="0.2">
      <c r="A3682" s="14" t="s">
        <v>72</v>
      </c>
      <c r="B3682" s="14" t="s">
        <v>70</v>
      </c>
      <c r="C3682" s="14" t="s">
        <v>141</v>
      </c>
      <c r="D3682" t="s">
        <v>14</v>
      </c>
      <c r="E3682" s="14" t="s">
        <v>163</v>
      </c>
      <c r="F3682" s="43">
        <v>7.2580046951770782E-2</v>
      </c>
      <c r="V3682"/>
    </row>
    <row r="3683" spans="1:22" x14ac:dyDescent="0.2">
      <c r="A3683" s="14" t="s">
        <v>70</v>
      </c>
      <c r="B3683" s="14" t="s">
        <v>152</v>
      </c>
      <c r="C3683" s="14" t="s">
        <v>153</v>
      </c>
      <c r="D3683" t="s">
        <v>14</v>
      </c>
      <c r="E3683" s="14" t="s">
        <v>163</v>
      </c>
      <c r="F3683" s="43">
        <v>466.33621513843536</v>
      </c>
      <c r="V3683"/>
    </row>
    <row r="3684" spans="1:22" x14ac:dyDescent="0.2">
      <c r="A3684" s="14" t="s">
        <v>70</v>
      </c>
      <c r="B3684" s="14" t="s">
        <v>152</v>
      </c>
      <c r="C3684" s="14" t="s">
        <v>49</v>
      </c>
      <c r="D3684" t="s">
        <v>14</v>
      </c>
      <c r="E3684" s="14" t="s">
        <v>163</v>
      </c>
      <c r="F3684" s="43">
        <v>77.90557861328125</v>
      </c>
      <c r="V3684"/>
    </row>
    <row r="3685" spans="1:22" x14ac:dyDescent="0.2">
      <c r="A3685" s="14" t="s">
        <v>70</v>
      </c>
      <c r="B3685" s="14" t="s">
        <v>152</v>
      </c>
      <c r="C3685" s="14" t="s">
        <v>141</v>
      </c>
      <c r="D3685" t="s">
        <v>14</v>
      </c>
      <c r="E3685" s="14" t="s">
        <v>163</v>
      </c>
      <c r="F3685" s="43">
        <v>8.0757461488246918E-2</v>
      </c>
      <c r="V3685"/>
    </row>
    <row r="3686" spans="1:22" x14ac:dyDescent="0.2">
      <c r="A3686" s="14" t="s">
        <v>71</v>
      </c>
      <c r="B3686" s="14" t="s">
        <v>152</v>
      </c>
      <c r="C3686" s="14" t="s">
        <v>153</v>
      </c>
      <c r="D3686" t="s">
        <v>14</v>
      </c>
      <c r="E3686" s="14" t="s">
        <v>163</v>
      </c>
      <c r="F3686" s="43">
        <v>466.33621513843536</v>
      </c>
      <c r="V3686"/>
    </row>
    <row r="3687" spans="1:22" x14ac:dyDescent="0.2">
      <c r="A3687" s="14" t="s">
        <v>71</v>
      </c>
      <c r="B3687" s="14" t="s">
        <v>152</v>
      </c>
      <c r="C3687" s="14" t="s">
        <v>49</v>
      </c>
      <c r="D3687" t="s">
        <v>14</v>
      </c>
      <c r="E3687" s="14" t="s">
        <v>163</v>
      </c>
      <c r="F3687" s="43">
        <v>77.90557861328125</v>
      </c>
      <c r="V3687"/>
    </row>
    <row r="3688" spans="1:22" x14ac:dyDescent="0.2">
      <c r="A3688" s="14" t="s">
        <v>71</v>
      </c>
      <c r="B3688" s="14" t="s">
        <v>152</v>
      </c>
      <c r="C3688" s="14" t="s">
        <v>141</v>
      </c>
      <c r="D3688" t="s">
        <v>14</v>
      </c>
      <c r="E3688" s="14" t="s">
        <v>163</v>
      </c>
      <c r="F3688" s="43">
        <v>8.0757461488246918E-2</v>
      </c>
      <c r="V3688"/>
    </row>
    <row r="3689" spans="1:22" x14ac:dyDescent="0.2">
      <c r="A3689" s="14" t="s">
        <v>72</v>
      </c>
      <c r="B3689" s="14" t="s">
        <v>152</v>
      </c>
      <c r="C3689" s="14" t="s">
        <v>153</v>
      </c>
      <c r="D3689" t="s">
        <v>14</v>
      </c>
      <c r="E3689" s="14" t="s">
        <v>163</v>
      </c>
      <c r="F3689" s="43">
        <v>466.33621513843536</v>
      </c>
      <c r="V3689"/>
    </row>
    <row r="3690" spans="1:22" x14ac:dyDescent="0.2">
      <c r="A3690" s="14" t="s">
        <v>72</v>
      </c>
      <c r="B3690" s="14" t="s">
        <v>152</v>
      </c>
      <c r="C3690" s="14" t="s">
        <v>49</v>
      </c>
      <c r="D3690" t="s">
        <v>14</v>
      </c>
      <c r="E3690" s="14" t="s">
        <v>163</v>
      </c>
      <c r="F3690" s="43">
        <v>77.90557861328125</v>
      </c>
      <c r="V3690"/>
    </row>
    <row r="3691" spans="1:22" x14ac:dyDescent="0.2">
      <c r="A3691" s="14" t="s">
        <v>72</v>
      </c>
      <c r="B3691" s="14" t="s">
        <v>152</v>
      </c>
      <c r="C3691" s="14" t="s">
        <v>141</v>
      </c>
      <c r="D3691" t="s">
        <v>14</v>
      </c>
      <c r="E3691" s="14" t="s">
        <v>163</v>
      </c>
      <c r="F3691" s="43">
        <v>8.0757461488246918E-2</v>
      </c>
      <c r="V3691"/>
    </row>
    <row r="3692" spans="1:22" x14ac:dyDescent="0.2">
      <c r="A3692" s="14" t="s">
        <v>70</v>
      </c>
      <c r="B3692" s="14" t="s">
        <v>70</v>
      </c>
      <c r="C3692" s="14" t="s">
        <v>153</v>
      </c>
      <c r="D3692" t="s">
        <v>14</v>
      </c>
      <c r="E3692" s="14" t="s">
        <v>164</v>
      </c>
      <c r="F3692" s="43">
        <v>71.180966943502426</v>
      </c>
      <c r="V3692"/>
    </row>
    <row r="3693" spans="1:22" x14ac:dyDescent="0.2">
      <c r="A3693" s="14" t="s">
        <v>70</v>
      </c>
      <c r="B3693" s="14" t="s">
        <v>70</v>
      </c>
      <c r="C3693" s="14" t="s">
        <v>49</v>
      </c>
      <c r="D3693" t="s">
        <v>14</v>
      </c>
      <c r="E3693" s="14" t="s">
        <v>164</v>
      </c>
      <c r="F3693" s="43">
        <v>11.89140796661377</v>
      </c>
      <c r="V3693"/>
    </row>
    <row r="3694" spans="1:22" x14ac:dyDescent="0.2">
      <c r="A3694" s="14" t="s">
        <v>70</v>
      </c>
      <c r="B3694" s="14" t="s">
        <v>70</v>
      </c>
      <c r="C3694" s="14" t="s">
        <v>141</v>
      </c>
      <c r="D3694" t="s">
        <v>14</v>
      </c>
      <c r="E3694" s="14" t="s">
        <v>164</v>
      </c>
      <c r="F3694" s="43">
        <v>1.232671644538641E-2</v>
      </c>
      <c r="V3694"/>
    </row>
    <row r="3695" spans="1:22" x14ac:dyDescent="0.2">
      <c r="A3695" s="14" t="s">
        <v>71</v>
      </c>
      <c r="B3695" s="14" t="s">
        <v>70</v>
      </c>
      <c r="C3695" s="14" t="s">
        <v>153</v>
      </c>
      <c r="D3695" t="s">
        <v>14</v>
      </c>
      <c r="E3695" s="14" t="s">
        <v>164</v>
      </c>
      <c r="F3695" s="43">
        <v>95.436223462224007</v>
      </c>
      <c r="V3695"/>
    </row>
    <row r="3696" spans="1:22" x14ac:dyDescent="0.2">
      <c r="A3696" s="14" t="s">
        <v>71</v>
      </c>
      <c r="B3696" s="14" t="s">
        <v>70</v>
      </c>
      <c r="C3696" s="14" t="s">
        <v>49</v>
      </c>
      <c r="D3696" t="s">
        <v>14</v>
      </c>
      <c r="E3696" s="14" t="s">
        <v>164</v>
      </c>
      <c r="F3696" s="43">
        <v>15.943462371826172</v>
      </c>
      <c r="V3696"/>
    </row>
    <row r="3697" spans="1:22" x14ac:dyDescent="0.2">
      <c r="A3697" s="14" t="s">
        <v>71</v>
      </c>
      <c r="B3697" s="14" t="s">
        <v>70</v>
      </c>
      <c r="C3697" s="14" t="s">
        <v>141</v>
      </c>
      <c r="D3697" t="s">
        <v>14</v>
      </c>
      <c r="E3697" s="14" t="s">
        <v>164</v>
      </c>
      <c r="F3697" s="43">
        <v>1.6527105122804642E-2</v>
      </c>
      <c r="V3697"/>
    </row>
    <row r="3698" spans="1:22" x14ac:dyDescent="0.2">
      <c r="A3698" s="14" t="s">
        <v>72</v>
      </c>
      <c r="B3698" s="14" t="s">
        <v>70</v>
      </c>
      <c r="C3698" s="14" t="s">
        <v>153</v>
      </c>
      <c r="D3698" t="s">
        <v>14</v>
      </c>
      <c r="E3698" s="14" t="s">
        <v>164</v>
      </c>
      <c r="F3698" s="43">
        <v>163.27473869919777</v>
      </c>
      <c r="V3698"/>
    </row>
    <row r="3699" spans="1:22" x14ac:dyDescent="0.2">
      <c r="A3699" s="14" t="s">
        <v>72</v>
      </c>
      <c r="B3699" s="14" t="s">
        <v>70</v>
      </c>
      <c r="C3699" s="14" t="s">
        <v>49</v>
      </c>
      <c r="D3699" t="s">
        <v>14</v>
      </c>
      <c r="E3699" s="14" t="s">
        <v>164</v>
      </c>
      <c r="F3699" s="43">
        <v>27.276483535766602</v>
      </c>
      <c r="V3699"/>
    </row>
    <row r="3700" spans="1:22" x14ac:dyDescent="0.2">
      <c r="A3700" s="14" t="s">
        <v>72</v>
      </c>
      <c r="B3700" s="14" t="s">
        <v>70</v>
      </c>
      <c r="C3700" s="14" t="s">
        <v>141</v>
      </c>
      <c r="D3700" t="s">
        <v>14</v>
      </c>
      <c r="E3700" s="14" t="s">
        <v>164</v>
      </c>
      <c r="F3700" s="43">
        <v>2.8274994343519211E-2</v>
      </c>
      <c r="V3700"/>
    </row>
    <row r="3701" spans="1:22" x14ac:dyDescent="0.2">
      <c r="A3701" s="14" t="s">
        <v>70</v>
      </c>
      <c r="B3701" s="14" t="s">
        <v>152</v>
      </c>
      <c r="C3701" s="14" t="s">
        <v>153</v>
      </c>
      <c r="D3701" t="s">
        <v>14</v>
      </c>
      <c r="E3701" s="14" t="s">
        <v>164</v>
      </c>
      <c r="F3701" s="43">
        <v>71.180966943502426</v>
      </c>
      <c r="V3701"/>
    </row>
    <row r="3702" spans="1:22" x14ac:dyDescent="0.2">
      <c r="A3702" s="14" t="s">
        <v>70</v>
      </c>
      <c r="B3702" s="14" t="s">
        <v>152</v>
      </c>
      <c r="C3702" s="14" t="s">
        <v>49</v>
      </c>
      <c r="D3702" t="s">
        <v>14</v>
      </c>
      <c r="E3702" s="14" t="s">
        <v>164</v>
      </c>
      <c r="F3702" s="43">
        <v>11.89140796661377</v>
      </c>
      <c r="V3702"/>
    </row>
    <row r="3703" spans="1:22" x14ac:dyDescent="0.2">
      <c r="A3703" s="14" t="s">
        <v>70</v>
      </c>
      <c r="B3703" s="14" t="s">
        <v>152</v>
      </c>
      <c r="C3703" s="14" t="s">
        <v>141</v>
      </c>
      <c r="D3703" t="s">
        <v>14</v>
      </c>
      <c r="E3703" s="14" t="s">
        <v>164</v>
      </c>
      <c r="F3703" s="43">
        <v>1.232671644538641E-2</v>
      </c>
      <c r="V3703"/>
    </row>
    <row r="3704" spans="1:22" x14ac:dyDescent="0.2">
      <c r="A3704" s="14" t="s">
        <v>71</v>
      </c>
      <c r="B3704" s="14" t="s">
        <v>152</v>
      </c>
      <c r="C3704" s="14" t="s">
        <v>153</v>
      </c>
      <c r="D3704" t="s">
        <v>14</v>
      </c>
      <c r="E3704" s="14" t="s">
        <v>164</v>
      </c>
      <c r="F3704" s="43">
        <v>95.436223462224007</v>
      </c>
      <c r="V3704"/>
    </row>
    <row r="3705" spans="1:22" x14ac:dyDescent="0.2">
      <c r="A3705" s="14" t="s">
        <v>71</v>
      </c>
      <c r="B3705" s="14" t="s">
        <v>152</v>
      </c>
      <c r="C3705" s="14" t="s">
        <v>49</v>
      </c>
      <c r="D3705" t="s">
        <v>14</v>
      </c>
      <c r="E3705" s="14" t="s">
        <v>164</v>
      </c>
      <c r="F3705" s="43">
        <v>15.943462371826172</v>
      </c>
      <c r="V3705"/>
    </row>
    <row r="3706" spans="1:22" x14ac:dyDescent="0.2">
      <c r="A3706" s="14" t="s">
        <v>71</v>
      </c>
      <c r="B3706" s="14" t="s">
        <v>152</v>
      </c>
      <c r="C3706" s="14" t="s">
        <v>141</v>
      </c>
      <c r="D3706" t="s">
        <v>14</v>
      </c>
      <c r="E3706" s="14" t="s">
        <v>164</v>
      </c>
      <c r="F3706" s="43">
        <v>1.6527105122804642E-2</v>
      </c>
      <c r="V3706"/>
    </row>
    <row r="3707" spans="1:22" x14ac:dyDescent="0.2">
      <c r="A3707" s="14" t="s">
        <v>72</v>
      </c>
      <c r="B3707" s="14" t="s">
        <v>152</v>
      </c>
      <c r="C3707" s="14" t="s">
        <v>153</v>
      </c>
      <c r="D3707" t="s">
        <v>14</v>
      </c>
      <c r="E3707" s="14" t="s">
        <v>164</v>
      </c>
      <c r="F3707" s="43">
        <v>163.27473869919777</v>
      </c>
      <c r="V3707"/>
    </row>
    <row r="3708" spans="1:22" x14ac:dyDescent="0.2">
      <c r="A3708" s="14" t="s">
        <v>72</v>
      </c>
      <c r="B3708" s="14" t="s">
        <v>152</v>
      </c>
      <c r="C3708" s="14" t="s">
        <v>49</v>
      </c>
      <c r="D3708" t="s">
        <v>14</v>
      </c>
      <c r="E3708" s="14" t="s">
        <v>164</v>
      </c>
      <c r="F3708" s="43">
        <v>27.276483535766602</v>
      </c>
      <c r="V3708"/>
    </row>
    <row r="3709" spans="1:22" x14ac:dyDescent="0.2">
      <c r="A3709" s="14" t="s">
        <v>72</v>
      </c>
      <c r="B3709" s="14" t="s">
        <v>152</v>
      </c>
      <c r="C3709" s="14" t="s">
        <v>141</v>
      </c>
      <c r="D3709" t="s">
        <v>14</v>
      </c>
      <c r="E3709" s="14" t="s">
        <v>164</v>
      </c>
      <c r="F3709" s="43">
        <v>2.8274994343519211E-2</v>
      </c>
      <c r="V3709"/>
    </row>
    <row r="3710" spans="1:22" x14ac:dyDescent="0.2">
      <c r="A3710" s="14" t="s">
        <v>70</v>
      </c>
      <c r="B3710" s="14" t="s">
        <v>70</v>
      </c>
      <c r="C3710" s="14" t="s">
        <v>153</v>
      </c>
      <c r="D3710" t="s">
        <v>14</v>
      </c>
      <c r="E3710" s="14" t="s">
        <v>165</v>
      </c>
      <c r="F3710" s="43">
        <v>34.872724667191505</v>
      </c>
      <c r="V3710"/>
    </row>
    <row r="3711" spans="1:22" x14ac:dyDescent="0.2">
      <c r="A3711" s="14" t="s">
        <v>70</v>
      </c>
      <c r="B3711" s="14" t="s">
        <v>70</v>
      </c>
      <c r="C3711" s="14" t="s">
        <v>49</v>
      </c>
      <c r="D3711" t="s">
        <v>14</v>
      </c>
      <c r="E3711" s="14" t="s">
        <v>165</v>
      </c>
      <c r="F3711" s="43">
        <v>5.8257961273193359</v>
      </c>
      <c r="V3711"/>
    </row>
    <row r="3712" spans="1:22" x14ac:dyDescent="0.2">
      <c r="A3712" s="14" t="s">
        <v>70</v>
      </c>
      <c r="B3712" s="14" t="s">
        <v>70</v>
      </c>
      <c r="C3712" s="14" t="s">
        <v>141</v>
      </c>
      <c r="D3712" t="s">
        <v>14</v>
      </c>
      <c r="E3712" s="14" t="s">
        <v>165</v>
      </c>
      <c r="F3712" s="43">
        <v>6.039060652256012E-3</v>
      </c>
      <c r="V3712"/>
    </row>
    <row r="3713" spans="1:22" x14ac:dyDescent="0.2">
      <c r="A3713" s="14" t="s">
        <v>71</v>
      </c>
      <c r="B3713" s="14" t="s">
        <v>70</v>
      </c>
      <c r="C3713" s="14" t="s">
        <v>153</v>
      </c>
      <c r="D3713" t="s">
        <v>14</v>
      </c>
      <c r="E3713" s="14" t="s">
        <v>165</v>
      </c>
      <c r="F3713" s="43">
        <v>33.565491586923599</v>
      </c>
      <c r="V3713"/>
    </row>
    <row r="3714" spans="1:22" x14ac:dyDescent="0.2">
      <c r="A3714" s="14" t="s">
        <v>71</v>
      </c>
      <c r="B3714" s="14" t="s">
        <v>70</v>
      </c>
      <c r="C3714" s="14" t="s">
        <v>49</v>
      </c>
      <c r="D3714" t="s">
        <v>14</v>
      </c>
      <c r="E3714" s="14" t="s">
        <v>165</v>
      </c>
      <c r="F3714" s="43">
        <v>5.6074113845825195</v>
      </c>
      <c r="V3714"/>
    </row>
    <row r="3715" spans="1:22" x14ac:dyDescent="0.2">
      <c r="A3715" s="14" t="s">
        <v>71</v>
      </c>
      <c r="B3715" s="14" t="s">
        <v>70</v>
      </c>
      <c r="C3715" s="14" t="s">
        <v>141</v>
      </c>
      <c r="D3715" t="s">
        <v>14</v>
      </c>
      <c r="E3715" s="14" t="s">
        <v>165</v>
      </c>
      <c r="F3715" s="43">
        <v>5.8126817457377911E-3</v>
      </c>
      <c r="V3715"/>
    </row>
    <row r="3716" spans="1:22" x14ac:dyDescent="0.2">
      <c r="A3716" s="14" t="s">
        <v>72</v>
      </c>
      <c r="B3716" s="14" t="s">
        <v>70</v>
      </c>
      <c r="C3716" s="14" t="s">
        <v>153</v>
      </c>
      <c r="D3716" t="s">
        <v>14</v>
      </c>
      <c r="E3716" s="14" t="s">
        <v>165</v>
      </c>
      <c r="F3716" s="43">
        <v>33.565491586923599</v>
      </c>
      <c r="V3716"/>
    </row>
    <row r="3717" spans="1:22" x14ac:dyDescent="0.2">
      <c r="A3717" s="14" t="s">
        <v>72</v>
      </c>
      <c r="B3717" s="14" t="s">
        <v>70</v>
      </c>
      <c r="C3717" s="14" t="s">
        <v>49</v>
      </c>
      <c r="D3717" t="s">
        <v>14</v>
      </c>
      <c r="E3717" s="14" t="s">
        <v>165</v>
      </c>
      <c r="F3717" s="43">
        <v>5.6074113845825195</v>
      </c>
      <c r="V3717"/>
    </row>
    <row r="3718" spans="1:22" x14ac:dyDescent="0.2">
      <c r="A3718" s="14" t="s">
        <v>72</v>
      </c>
      <c r="B3718" s="14" t="s">
        <v>70</v>
      </c>
      <c r="C3718" s="14" t="s">
        <v>141</v>
      </c>
      <c r="D3718" t="s">
        <v>14</v>
      </c>
      <c r="E3718" s="14" t="s">
        <v>165</v>
      </c>
      <c r="F3718" s="43">
        <v>5.8126817457377911E-3</v>
      </c>
      <c r="V3718"/>
    </row>
    <row r="3719" spans="1:22" x14ac:dyDescent="0.2">
      <c r="A3719" s="14" t="s">
        <v>70</v>
      </c>
      <c r="B3719" s="14" t="s">
        <v>152</v>
      </c>
      <c r="C3719" s="14" t="s">
        <v>153</v>
      </c>
      <c r="D3719" t="s">
        <v>14</v>
      </c>
      <c r="E3719" s="14" t="s">
        <v>165</v>
      </c>
      <c r="F3719" s="43">
        <v>54.10893589258194</v>
      </c>
      <c r="V3719"/>
    </row>
    <row r="3720" spans="1:22" x14ac:dyDescent="0.2">
      <c r="A3720" s="14" t="s">
        <v>70</v>
      </c>
      <c r="B3720" s="14" t="s">
        <v>152</v>
      </c>
      <c r="C3720" s="14" t="s">
        <v>49</v>
      </c>
      <c r="D3720" t="s">
        <v>14</v>
      </c>
      <c r="E3720" s="14" t="s">
        <v>165</v>
      </c>
      <c r="F3720" s="43">
        <v>9.0393743515014648</v>
      </c>
      <c r="V3720"/>
    </row>
    <row r="3721" spans="1:22" x14ac:dyDescent="0.2">
      <c r="A3721" s="14" t="s">
        <v>70</v>
      </c>
      <c r="B3721" s="14" t="s">
        <v>152</v>
      </c>
      <c r="C3721" s="14" t="s">
        <v>141</v>
      </c>
      <c r="D3721" t="s">
        <v>14</v>
      </c>
      <c r="E3721" s="14" t="s">
        <v>165</v>
      </c>
      <c r="F3721" s="43">
        <v>9.3702785670757294E-3</v>
      </c>
      <c r="V3721"/>
    </row>
    <row r="3722" spans="1:22" x14ac:dyDescent="0.2">
      <c r="A3722" s="14" t="s">
        <v>71</v>
      </c>
      <c r="B3722" s="14" t="s">
        <v>152</v>
      </c>
      <c r="C3722" s="14" t="s">
        <v>153</v>
      </c>
      <c r="D3722" t="s">
        <v>14</v>
      </c>
      <c r="E3722" s="14" t="s">
        <v>165</v>
      </c>
      <c r="F3722" s="43">
        <v>60.91999763250351</v>
      </c>
      <c r="V3722"/>
    </row>
    <row r="3723" spans="1:22" x14ac:dyDescent="0.2">
      <c r="A3723" s="14" t="s">
        <v>71</v>
      </c>
      <c r="B3723" s="14" t="s">
        <v>152</v>
      </c>
      <c r="C3723" s="14" t="s">
        <v>49</v>
      </c>
      <c r="D3723" t="s">
        <v>14</v>
      </c>
      <c r="E3723" s="14" t="s">
        <v>165</v>
      </c>
      <c r="F3723" s="43">
        <v>10.17722225189209</v>
      </c>
      <c r="V3723"/>
    </row>
    <row r="3724" spans="1:22" x14ac:dyDescent="0.2">
      <c r="A3724" s="14" t="s">
        <v>71</v>
      </c>
      <c r="B3724" s="14" t="s">
        <v>152</v>
      </c>
      <c r="C3724" s="14" t="s">
        <v>141</v>
      </c>
      <c r="D3724" t="s">
        <v>14</v>
      </c>
      <c r="E3724" s="14" t="s">
        <v>165</v>
      </c>
      <c r="F3724" s="43">
        <v>1.0549779981374741E-2</v>
      </c>
      <c r="V3724"/>
    </row>
    <row r="3725" spans="1:22" x14ac:dyDescent="0.2">
      <c r="A3725" s="14" t="s">
        <v>72</v>
      </c>
      <c r="B3725" s="14" t="s">
        <v>152</v>
      </c>
      <c r="C3725" s="14" t="s">
        <v>153</v>
      </c>
      <c r="D3725" t="s">
        <v>14</v>
      </c>
      <c r="E3725" s="14" t="s">
        <v>165</v>
      </c>
      <c r="F3725" s="43">
        <v>60.91999763250351</v>
      </c>
      <c r="V3725"/>
    </row>
    <row r="3726" spans="1:22" x14ac:dyDescent="0.2">
      <c r="A3726" s="14" t="s">
        <v>72</v>
      </c>
      <c r="B3726" s="14" t="s">
        <v>152</v>
      </c>
      <c r="C3726" s="14" t="s">
        <v>49</v>
      </c>
      <c r="D3726" t="s">
        <v>14</v>
      </c>
      <c r="E3726" s="14" t="s">
        <v>165</v>
      </c>
      <c r="F3726" s="43">
        <v>10.17722225189209</v>
      </c>
      <c r="V3726"/>
    </row>
    <row r="3727" spans="1:22" x14ac:dyDescent="0.2">
      <c r="A3727" s="14" t="s">
        <v>72</v>
      </c>
      <c r="B3727" s="14" t="s">
        <v>152</v>
      </c>
      <c r="C3727" s="14" t="s">
        <v>141</v>
      </c>
      <c r="D3727" t="s">
        <v>14</v>
      </c>
      <c r="E3727" s="14" t="s">
        <v>165</v>
      </c>
      <c r="F3727" s="43">
        <v>1.0549779981374741E-2</v>
      </c>
      <c r="V3727"/>
    </row>
    <row r="3728" spans="1:22" x14ac:dyDescent="0.2">
      <c r="A3728" s="14" t="s">
        <v>70</v>
      </c>
      <c r="B3728" s="14" t="s">
        <v>70</v>
      </c>
      <c r="C3728" s="14" t="s">
        <v>153</v>
      </c>
      <c r="D3728" t="s">
        <v>14</v>
      </c>
      <c r="E3728" s="14" t="s">
        <v>166</v>
      </c>
      <c r="F3728" s="43">
        <v>0.86699999999999999</v>
      </c>
      <c r="V3728"/>
    </row>
    <row r="3729" spans="1:22" x14ac:dyDescent="0.2">
      <c r="A3729" s="14" t="s">
        <v>70</v>
      </c>
      <c r="B3729" s="14" t="s">
        <v>70</v>
      </c>
      <c r="C3729" s="14" t="s">
        <v>49</v>
      </c>
      <c r="D3729" t="s">
        <v>14</v>
      </c>
      <c r="E3729" s="14" t="s">
        <v>166</v>
      </c>
      <c r="F3729" s="43">
        <v>0.14483998715877533</v>
      </c>
      <c r="V3729"/>
    </row>
    <row r="3730" spans="1:22" x14ac:dyDescent="0.2">
      <c r="A3730" s="14" t="s">
        <v>70</v>
      </c>
      <c r="B3730" s="14" t="s">
        <v>70</v>
      </c>
      <c r="C3730" s="14" t="s">
        <v>141</v>
      </c>
      <c r="D3730" t="s">
        <v>14</v>
      </c>
      <c r="E3730" s="14" t="s">
        <v>166</v>
      </c>
      <c r="F3730" s="43">
        <v>1.5014215023256838E-4</v>
      </c>
      <c r="V3730"/>
    </row>
    <row r="3731" spans="1:22" x14ac:dyDescent="0.2">
      <c r="A3731" s="14" t="s">
        <v>71</v>
      </c>
      <c r="B3731" s="14" t="s">
        <v>70</v>
      </c>
      <c r="C3731" s="14" t="s">
        <v>153</v>
      </c>
      <c r="D3731" t="s">
        <v>14</v>
      </c>
      <c r="E3731" s="14" t="s">
        <v>166</v>
      </c>
      <c r="F3731" s="43">
        <v>0.86699999999999999</v>
      </c>
      <c r="V3731"/>
    </row>
    <row r="3732" spans="1:22" x14ac:dyDescent="0.2">
      <c r="A3732" s="14" t="s">
        <v>71</v>
      </c>
      <c r="B3732" s="14" t="s">
        <v>70</v>
      </c>
      <c r="C3732" s="14" t="s">
        <v>49</v>
      </c>
      <c r="D3732" t="s">
        <v>14</v>
      </c>
      <c r="E3732" s="14" t="s">
        <v>166</v>
      </c>
      <c r="F3732" s="43">
        <v>0.14483998715877533</v>
      </c>
      <c r="V3732"/>
    </row>
    <row r="3733" spans="1:22" x14ac:dyDescent="0.2">
      <c r="A3733" s="14" t="s">
        <v>71</v>
      </c>
      <c r="B3733" s="14" t="s">
        <v>70</v>
      </c>
      <c r="C3733" s="14" t="s">
        <v>141</v>
      </c>
      <c r="D3733" t="s">
        <v>14</v>
      </c>
      <c r="E3733" s="14" t="s">
        <v>166</v>
      </c>
      <c r="F3733" s="43">
        <v>1.5014215023256838E-4</v>
      </c>
      <c r="V3733"/>
    </row>
    <row r="3734" spans="1:22" x14ac:dyDescent="0.2">
      <c r="A3734" s="14" t="s">
        <v>72</v>
      </c>
      <c r="B3734" s="14" t="s">
        <v>70</v>
      </c>
      <c r="C3734" s="14" t="s">
        <v>153</v>
      </c>
      <c r="D3734" t="s">
        <v>14</v>
      </c>
      <c r="E3734" s="14" t="s">
        <v>166</v>
      </c>
      <c r="F3734" s="43">
        <v>0.8670000000000001</v>
      </c>
      <c r="V3734"/>
    </row>
    <row r="3735" spans="1:22" x14ac:dyDescent="0.2">
      <c r="A3735" s="14" t="s">
        <v>72</v>
      </c>
      <c r="B3735" s="14" t="s">
        <v>70</v>
      </c>
      <c r="C3735" s="14" t="s">
        <v>49</v>
      </c>
      <c r="D3735" t="s">
        <v>14</v>
      </c>
      <c r="E3735" s="14" t="s">
        <v>166</v>
      </c>
      <c r="F3735" s="43">
        <v>0.14483998715877533</v>
      </c>
      <c r="V3735"/>
    </row>
    <row r="3736" spans="1:22" x14ac:dyDescent="0.2">
      <c r="A3736" s="14" t="s">
        <v>72</v>
      </c>
      <c r="B3736" s="14" t="s">
        <v>70</v>
      </c>
      <c r="C3736" s="14" t="s">
        <v>141</v>
      </c>
      <c r="D3736" t="s">
        <v>14</v>
      </c>
      <c r="E3736" s="14" t="s">
        <v>166</v>
      </c>
      <c r="F3736" s="43">
        <v>1.5014215023256838E-4</v>
      </c>
      <c r="V3736"/>
    </row>
    <row r="3737" spans="1:22" x14ac:dyDescent="0.2">
      <c r="A3737" s="14" t="s">
        <v>70</v>
      </c>
      <c r="B3737" s="14" t="s">
        <v>152</v>
      </c>
      <c r="C3737" s="14" t="s">
        <v>153</v>
      </c>
      <c r="D3737" t="s">
        <v>14</v>
      </c>
      <c r="E3737" s="14" t="s">
        <v>166</v>
      </c>
      <c r="F3737" s="43">
        <v>0.86699999999999999</v>
      </c>
      <c r="V3737"/>
    </row>
    <row r="3738" spans="1:22" x14ac:dyDescent="0.2">
      <c r="A3738" s="14" t="s">
        <v>70</v>
      </c>
      <c r="B3738" s="14" t="s">
        <v>152</v>
      </c>
      <c r="C3738" s="14" t="s">
        <v>49</v>
      </c>
      <c r="D3738" t="s">
        <v>14</v>
      </c>
      <c r="E3738" s="14" t="s">
        <v>166</v>
      </c>
      <c r="F3738" s="43">
        <v>0.14483998715877533</v>
      </c>
      <c r="V3738"/>
    </row>
    <row r="3739" spans="1:22" x14ac:dyDescent="0.2">
      <c r="A3739" s="14" t="s">
        <v>70</v>
      </c>
      <c r="B3739" s="14" t="s">
        <v>152</v>
      </c>
      <c r="C3739" s="14" t="s">
        <v>141</v>
      </c>
      <c r="D3739" t="s">
        <v>14</v>
      </c>
      <c r="E3739" s="14" t="s">
        <v>166</v>
      </c>
      <c r="F3739" s="43">
        <v>1.5014215023256838E-4</v>
      </c>
      <c r="V3739"/>
    </row>
    <row r="3740" spans="1:22" x14ac:dyDescent="0.2">
      <c r="A3740" s="14" t="s">
        <v>71</v>
      </c>
      <c r="B3740" s="14" t="s">
        <v>152</v>
      </c>
      <c r="C3740" s="14" t="s">
        <v>153</v>
      </c>
      <c r="D3740" t="s">
        <v>14</v>
      </c>
      <c r="E3740" s="14" t="s">
        <v>166</v>
      </c>
      <c r="F3740" s="43">
        <v>0.86699999999999999</v>
      </c>
      <c r="V3740"/>
    </row>
    <row r="3741" spans="1:22" x14ac:dyDescent="0.2">
      <c r="A3741" s="14" t="s">
        <v>71</v>
      </c>
      <c r="B3741" s="14" t="s">
        <v>152</v>
      </c>
      <c r="C3741" s="14" t="s">
        <v>49</v>
      </c>
      <c r="D3741" t="s">
        <v>14</v>
      </c>
      <c r="E3741" s="14" t="s">
        <v>166</v>
      </c>
      <c r="F3741" s="43">
        <v>0.14483998715877533</v>
      </c>
      <c r="V3741"/>
    </row>
    <row r="3742" spans="1:22" x14ac:dyDescent="0.2">
      <c r="A3742" s="14" t="s">
        <v>71</v>
      </c>
      <c r="B3742" s="14" t="s">
        <v>152</v>
      </c>
      <c r="C3742" s="14" t="s">
        <v>141</v>
      </c>
      <c r="D3742" t="s">
        <v>14</v>
      </c>
      <c r="E3742" s="14" t="s">
        <v>166</v>
      </c>
      <c r="F3742" s="43">
        <v>1.5014215023256838E-4</v>
      </c>
      <c r="V3742"/>
    </row>
    <row r="3743" spans="1:22" x14ac:dyDescent="0.2">
      <c r="A3743" s="14" t="s">
        <v>72</v>
      </c>
      <c r="B3743" s="14" t="s">
        <v>152</v>
      </c>
      <c r="C3743" s="14" t="s">
        <v>153</v>
      </c>
      <c r="D3743" t="s">
        <v>14</v>
      </c>
      <c r="E3743" s="14" t="s">
        <v>166</v>
      </c>
      <c r="F3743" s="43">
        <v>0.86699999999999999</v>
      </c>
      <c r="V3743"/>
    </row>
    <row r="3744" spans="1:22" x14ac:dyDescent="0.2">
      <c r="A3744" s="14" t="s">
        <v>72</v>
      </c>
      <c r="B3744" s="14" t="s">
        <v>152</v>
      </c>
      <c r="C3744" s="14" t="s">
        <v>49</v>
      </c>
      <c r="D3744" t="s">
        <v>14</v>
      </c>
      <c r="E3744" s="14" t="s">
        <v>166</v>
      </c>
      <c r="F3744" s="43">
        <v>0.14483998715877533</v>
      </c>
      <c r="V3744"/>
    </row>
    <row r="3745" spans="1:22" x14ac:dyDescent="0.2">
      <c r="A3745" s="14" t="s">
        <v>72</v>
      </c>
      <c r="B3745" s="14" t="s">
        <v>152</v>
      </c>
      <c r="C3745" s="14" t="s">
        <v>141</v>
      </c>
      <c r="D3745" t="s">
        <v>14</v>
      </c>
      <c r="E3745" s="14" t="s">
        <v>166</v>
      </c>
      <c r="F3745" s="43">
        <v>1.5014215023256838E-4</v>
      </c>
      <c r="V3745"/>
    </row>
    <row r="3746" spans="1:22" x14ac:dyDescent="0.2">
      <c r="A3746" s="14" t="s">
        <v>70</v>
      </c>
      <c r="B3746" s="14" t="s">
        <v>70</v>
      </c>
      <c r="C3746" s="14" t="s">
        <v>153</v>
      </c>
      <c r="D3746" t="s">
        <v>14</v>
      </c>
      <c r="E3746" s="14" t="s">
        <v>167</v>
      </c>
      <c r="F3746" s="43">
        <v>106.92069146037102</v>
      </c>
      <c r="V3746"/>
    </row>
    <row r="3747" spans="1:22" x14ac:dyDescent="0.2">
      <c r="A3747" s="14" t="s">
        <v>70</v>
      </c>
      <c r="B3747" s="14" t="s">
        <v>70</v>
      </c>
      <c r="C3747" s="14" t="s">
        <v>49</v>
      </c>
      <c r="D3747" t="s">
        <v>14</v>
      </c>
      <c r="E3747" s="14" t="s">
        <v>167</v>
      </c>
      <c r="F3747" s="43">
        <v>17.862043380737305</v>
      </c>
      <c r="V3747"/>
    </row>
    <row r="3748" spans="1:22" x14ac:dyDescent="0.2">
      <c r="A3748" s="14" t="s">
        <v>70</v>
      </c>
      <c r="B3748" s="14" t="s">
        <v>70</v>
      </c>
      <c r="C3748" s="14" t="s">
        <v>141</v>
      </c>
      <c r="D3748" t="s">
        <v>14</v>
      </c>
      <c r="E3748" s="14" t="s">
        <v>167</v>
      </c>
      <c r="F3748" s="43">
        <v>1.8515920266509056E-2</v>
      </c>
      <c r="V3748"/>
    </row>
    <row r="3749" spans="1:22" x14ac:dyDescent="0.2">
      <c r="A3749" s="14" t="s">
        <v>71</v>
      </c>
      <c r="B3749" s="14" t="s">
        <v>70</v>
      </c>
      <c r="C3749" s="14" t="s">
        <v>153</v>
      </c>
      <c r="D3749" t="s">
        <v>14</v>
      </c>
      <c r="E3749" s="14" t="s">
        <v>167</v>
      </c>
      <c r="F3749" s="43">
        <v>129.86871358752251</v>
      </c>
      <c r="V3749"/>
    </row>
    <row r="3750" spans="1:22" x14ac:dyDescent="0.2">
      <c r="A3750" s="14" t="s">
        <v>71</v>
      </c>
      <c r="B3750" s="14" t="s">
        <v>70</v>
      </c>
      <c r="C3750" s="14" t="s">
        <v>49</v>
      </c>
      <c r="D3750" t="s">
        <v>14</v>
      </c>
      <c r="E3750" s="14" t="s">
        <v>167</v>
      </c>
      <c r="F3750" s="43">
        <v>21.695713043212891</v>
      </c>
      <c r="V3750"/>
    </row>
    <row r="3751" spans="1:22" x14ac:dyDescent="0.2">
      <c r="A3751" s="14" t="s">
        <v>71</v>
      </c>
      <c r="B3751" s="14" t="s">
        <v>70</v>
      </c>
      <c r="C3751" s="14" t="s">
        <v>141</v>
      </c>
      <c r="D3751" t="s">
        <v>14</v>
      </c>
      <c r="E3751" s="14" t="s">
        <v>167</v>
      </c>
      <c r="F3751" s="43">
        <v>2.2489927709102631E-2</v>
      </c>
      <c r="V3751"/>
    </row>
    <row r="3752" spans="1:22" x14ac:dyDescent="0.2">
      <c r="A3752" s="14" t="s">
        <v>72</v>
      </c>
      <c r="B3752" s="14" t="s">
        <v>70</v>
      </c>
      <c r="C3752" s="14" t="s">
        <v>153</v>
      </c>
      <c r="D3752" t="s">
        <v>14</v>
      </c>
      <c r="E3752" s="14" t="s">
        <v>167</v>
      </c>
      <c r="F3752" s="43">
        <v>197.70723125338554</v>
      </c>
      <c r="V3752"/>
    </row>
    <row r="3753" spans="1:22" x14ac:dyDescent="0.2">
      <c r="A3753" s="14" t="s">
        <v>72</v>
      </c>
      <c r="B3753" s="14" t="s">
        <v>70</v>
      </c>
      <c r="C3753" s="14" t="s">
        <v>49</v>
      </c>
      <c r="D3753" t="s">
        <v>14</v>
      </c>
      <c r="E3753" s="14" t="s">
        <v>167</v>
      </c>
      <c r="F3753" s="43">
        <v>33.028736114501953</v>
      </c>
      <c r="V3753"/>
    </row>
    <row r="3754" spans="1:22" x14ac:dyDescent="0.2">
      <c r="A3754" s="14" t="s">
        <v>72</v>
      </c>
      <c r="B3754" s="14" t="s">
        <v>70</v>
      </c>
      <c r="C3754" s="14" t="s">
        <v>141</v>
      </c>
      <c r="D3754" t="s">
        <v>14</v>
      </c>
      <c r="E3754" s="14" t="s">
        <v>167</v>
      </c>
      <c r="F3754" s="43">
        <v>3.42378169298172E-2</v>
      </c>
      <c r="V3754"/>
    </row>
    <row r="3755" spans="1:22" x14ac:dyDescent="0.2">
      <c r="A3755" s="14" t="s">
        <v>70</v>
      </c>
      <c r="B3755" s="14" t="s">
        <v>152</v>
      </c>
      <c r="C3755" s="14" t="s">
        <v>153</v>
      </c>
      <c r="D3755" t="s">
        <v>14</v>
      </c>
      <c r="E3755" s="14" t="s">
        <v>167</v>
      </c>
      <c r="F3755" s="43">
        <v>126.15690216422081</v>
      </c>
      <c r="V3755"/>
    </row>
    <row r="3756" spans="1:22" x14ac:dyDescent="0.2">
      <c r="A3756" s="14" t="s">
        <v>70</v>
      </c>
      <c r="B3756" s="14" t="s">
        <v>152</v>
      </c>
      <c r="C3756" s="14" t="s">
        <v>49</v>
      </c>
      <c r="D3756" t="s">
        <v>14</v>
      </c>
      <c r="E3756" s="14" t="s">
        <v>167</v>
      </c>
      <c r="F3756" s="43">
        <v>21.07562255859375</v>
      </c>
      <c r="V3756"/>
    </row>
    <row r="3757" spans="1:22" x14ac:dyDescent="0.2">
      <c r="A3757" s="14" t="s">
        <v>70</v>
      </c>
      <c r="B3757" s="14" t="s">
        <v>152</v>
      </c>
      <c r="C3757" s="14" t="s">
        <v>141</v>
      </c>
      <c r="D3757" t="s">
        <v>14</v>
      </c>
      <c r="E3757" s="14" t="s">
        <v>167</v>
      </c>
      <c r="F3757" s="43">
        <v>2.1847138181328773E-2</v>
      </c>
      <c r="V3757"/>
    </row>
    <row r="3758" spans="1:22" x14ac:dyDescent="0.2">
      <c r="A3758" s="14" t="s">
        <v>71</v>
      </c>
      <c r="B3758" s="14" t="s">
        <v>152</v>
      </c>
      <c r="C3758" s="14" t="s">
        <v>153</v>
      </c>
      <c r="D3758" t="s">
        <v>14</v>
      </c>
      <c r="E3758" s="14" t="s">
        <v>167</v>
      </c>
      <c r="F3758" s="43">
        <v>157.22321864962578</v>
      </c>
      <c r="V3758"/>
    </row>
    <row r="3759" spans="1:22" x14ac:dyDescent="0.2">
      <c r="A3759" s="14" t="s">
        <v>71</v>
      </c>
      <c r="B3759" s="14" t="s">
        <v>152</v>
      </c>
      <c r="C3759" s="14" t="s">
        <v>49</v>
      </c>
      <c r="D3759" t="s">
        <v>14</v>
      </c>
      <c r="E3759" s="14" t="s">
        <v>167</v>
      </c>
      <c r="F3759" s="43">
        <v>26.265523910522461</v>
      </c>
      <c r="V3759"/>
    </row>
    <row r="3760" spans="1:22" x14ac:dyDescent="0.2">
      <c r="A3760" s="14" t="s">
        <v>71</v>
      </c>
      <c r="B3760" s="14" t="s">
        <v>152</v>
      </c>
      <c r="C3760" s="14" t="s">
        <v>141</v>
      </c>
      <c r="D3760" t="s">
        <v>14</v>
      </c>
      <c r="E3760" s="14" t="s">
        <v>167</v>
      </c>
      <c r="F3760" s="43">
        <v>2.7227025479078293E-2</v>
      </c>
      <c r="V3760"/>
    </row>
    <row r="3761" spans="1:22" x14ac:dyDescent="0.2">
      <c r="A3761" s="14" t="s">
        <v>72</v>
      </c>
      <c r="B3761" s="14" t="s">
        <v>152</v>
      </c>
      <c r="C3761" s="14" t="s">
        <v>153</v>
      </c>
      <c r="D3761" t="s">
        <v>14</v>
      </c>
      <c r="E3761" s="14" t="s">
        <v>167</v>
      </c>
      <c r="F3761" s="43">
        <v>225.06174060702324</v>
      </c>
      <c r="V3761"/>
    </row>
    <row r="3762" spans="1:22" x14ac:dyDescent="0.2">
      <c r="A3762" s="14" t="s">
        <v>72</v>
      </c>
      <c r="B3762" s="14" t="s">
        <v>152</v>
      </c>
      <c r="C3762" s="14" t="s">
        <v>49</v>
      </c>
      <c r="D3762" t="s">
        <v>14</v>
      </c>
      <c r="E3762" s="14" t="s">
        <v>167</v>
      </c>
      <c r="F3762" s="43">
        <v>37.598548889160156</v>
      </c>
      <c r="V3762"/>
    </row>
    <row r="3763" spans="1:22" x14ac:dyDescent="0.2">
      <c r="A3763" s="14" t="s">
        <v>72</v>
      </c>
      <c r="B3763" s="14" t="s">
        <v>152</v>
      </c>
      <c r="C3763" s="14" t="s">
        <v>141</v>
      </c>
      <c r="D3763" t="s">
        <v>14</v>
      </c>
      <c r="E3763" s="14" t="s">
        <v>167</v>
      </c>
      <c r="F3763" s="43">
        <v>3.897491842508316E-2</v>
      </c>
      <c r="V3763"/>
    </row>
    <row r="3764" spans="1:22" x14ac:dyDescent="0.2">
      <c r="A3764" s="14" t="s">
        <v>70</v>
      </c>
      <c r="B3764" s="14" t="s">
        <v>70</v>
      </c>
      <c r="C3764" s="14" t="s">
        <v>153</v>
      </c>
      <c r="D3764" t="s">
        <v>14</v>
      </c>
      <c r="E3764" s="14" t="s">
        <v>168</v>
      </c>
      <c r="F3764" s="43">
        <v>157.62182748317719</v>
      </c>
      <c r="V3764"/>
    </row>
    <row r="3765" spans="1:22" x14ac:dyDescent="0.2">
      <c r="A3765" s="14" t="s">
        <v>70</v>
      </c>
      <c r="B3765" s="14" t="s">
        <v>70</v>
      </c>
      <c r="C3765" s="14" t="s">
        <v>49</v>
      </c>
      <c r="D3765" t="s">
        <v>14</v>
      </c>
      <c r="E3765" s="14" t="s">
        <v>168</v>
      </c>
      <c r="F3765" s="43">
        <v>26.332115173339844</v>
      </c>
      <c r="V3765"/>
    </row>
    <row r="3766" spans="1:22" x14ac:dyDescent="0.2">
      <c r="A3766" s="14" t="s">
        <v>70</v>
      </c>
      <c r="B3766" s="14" t="s">
        <v>70</v>
      </c>
      <c r="C3766" s="14" t="s">
        <v>141</v>
      </c>
      <c r="D3766" t="s">
        <v>14</v>
      </c>
      <c r="E3766" s="14" t="s">
        <v>168</v>
      </c>
      <c r="F3766" s="43">
        <v>2.7296055108308792E-2</v>
      </c>
      <c r="V3766"/>
    </row>
    <row r="3767" spans="1:22" x14ac:dyDescent="0.2">
      <c r="A3767" s="14" t="s">
        <v>71</v>
      </c>
      <c r="B3767" s="14" t="s">
        <v>70</v>
      </c>
      <c r="C3767" s="14" t="s">
        <v>153</v>
      </c>
      <c r="D3767" t="s">
        <v>14</v>
      </c>
      <c r="E3767" s="14" t="s">
        <v>168</v>
      </c>
      <c r="F3767" s="43">
        <v>266.55495887994766</v>
      </c>
      <c r="V3767"/>
    </row>
    <row r="3768" spans="1:22" x14ac:dyDescent="0.2">
      <c r="A3768" s="14" t="s">
        <v>71</v>
      </c>
      <c r="B3768" s="14" t="s">
        <v>70</v>
      </c>
      <c r="C3768" s="14" t="s">
        <v>49</v>
      </c>
      <c r="D3768" t="s">
        <v>14</v>
      </c>
      <c r="E3768" s="14" t="s">
        <v>168</v>
      </c>
      <c r="F3768" s="43">
        <v>44.530357360839844</v>
      </c>
      <c r="V3768"/>
    </row>
    <row r="3769" spans="1:22" x14ac:dyDescent="0.2">
      <c r="A3769" s="14" t="s">
        <v>71</v>
      </c>
      <c r="B3769" s="14" t="s">
        <v>70</v>
      </c>
      <c r="C3769" s="14" t="s">
        <v>141</v>
      </c>
      <c r="D3769" t="s">
        <v>14</v>
      </c>
      <c r="E3769" s="14" t="s">
        <v>168</v>
      </c>
      <c r="F3769" s="43">
        <v>4.6160478144884109E-2</v>
      </c>
      <c r="V3769"/>
    </row>
    <row r="3770" spans="1:22" x14ac:dyDescent="0.2">
      <c r="A3770" s="14" t="s">
        <v>72</v>
      </c>
      <c r="B3770" s="14" t="s">
        <v>70</v>
      </c>
      <c r="C3770" s="14" t="s">
        <v>153</v>
      </c>
      <c r="D3770" t="s">
        <v>14</v>
      </c>
      <c r="E3770" s="14" t="s">
        <v>168</v>
      </c>
      <c r="F3770" s="43">
        <v>491.84641093015671</v>
      </c>
      <c r="V3770"/>
    </row>
    <row r="3771" spans="1:22" x14ac:dyDescent="0.2">
      <c r="A3771" s="14" t="s">
        <v>72</v>
      </c>
      <c r="B3771" s="14" t="s">
        <v>70</v>
      </c>
      <c r="C3771" s="14" t="s">
        <v>49</v>
      </c>
      <c r="D3771" t="s">
        <v>14</v>
      </c>
      <c r="E3771" s="14" t="s">
        <v>168</v>
      </c>
      <c r="F3771" s="43">
        <v>82.167282104492188</v>
      </c>
      <c r="V3771"/>
    </row>
    <row r="3772" spans="1:22" x14ac:dyDescent="0.2">
      <c r="A3772" s="14" t="s">
        <v>72</v>
      </c>
      <c r="B3772" s="14" t="s">
        <v>70</v>
      </c>
      <c r="C3772" s="14" t="s">
        <v>141</v>
      </c>
      <c r="D3772" t="s">
        <v>14</v>
      </c>
      <c r="E3772" s="14" t="s">
        <v>168</v>
      </c>
      <c r="F3772" s="43">
        <v>8.5175171494483948E-2</v>
      </c>
      <c r="V3772"/>
    </row>
    <row r="3773" spans="1:22" x14ac:dyDescent="0.2">
      <c r="A3773" s="14" t="s">
        <v>70</v>
      </c>
      <c r="B3773" s="14" t="s">
        <v>152</v>
      </c>
      <c r="C3773" s="14" t="s">
        <v>153</v>
      </c>
      <c r="D3773" t="s">
        <v>14</v>
      </c>
      <c r="E3773" s="14" t="s">
        <v>168</v>
      </c>
      <c r="F3773" s="43">
        <v>91.164900422096252</v>
      </c>
      <c r="V3773"/>
    </row>
    <row r="3774" spans="1:22" x14ac:dyDescent="0.2">
      <c r="A3774" s="14" t="s">
        <v>70</v>
      </c>
      <c r="B3774" s="14" t="s">
        <v>152</v>
      </c>
      <c r="C3774" s="14" t="s">
        <v>49</v>
      </c>
      <c r="D3774" t="s">
        <v>14</v>
      </c>
      <c r="E3774" s="14" t="s">
        <v>168</v>
      </c>
      <c r="F3774" s="43">
        <v>15.229900360107422</v>
      </c>
      <c r="V3774"/>
    </row>
    <row r="3775" spans="1:22" x14ac:dyDescent="0.2">
      <c r="A3775" s="14" t="s">
        <v>70</v>
      </c>
      <c r="B3775" s="14" t="s">
        <v>152</v>
      </c>
      <c r="C3775" s="14" t="s">
        <v>141</v>
      </c>
      <c r="D3775" t="s">
        <v>14</v>
      </c>
      <c r="E3775" s="14" t="s">
        <v>168</v>
      </c>
      <c r="F3775" s="43">
        <v>1.578742079436779E-2</v>
      </c>
      <c r="V3775"/>
    </row>
    <row r="3776" spans="1:22" x14ac:dyDescent="0.2">
      <c r="A3776" s="14" t="s">
        <v>71</v>
      </c>
      <c r="B3776" s="14" t="s">
        <v>152</v>
      </c>
      <c r="C3776" s="14" t="s">
        <v>153</v>
      </c>
      <c r="D3776" t="s">
        <v>14</v>
      </c>
      <c r="E3776" s="14" t="s">
        <v>168</v>
      </c>
      <c r="F3776" s="43">
        <v>191.97973996400833</v>
      </c>
      <c r="V3776"/>
    </row>
    <row r="3777" spans="1:22" x14ac:dyDescent="0.2">
      <c r="A3777" s="14" t="s">
        <v>71</v>
      </c>
      <c r="B3777" s="14" t="s">
        <v>152</v>
      </c>
      <c r="C3777" s="14" t="s">
        <v>49</v>
      </c>
      <c r="D3777" t="s">
        <v>14</v>
      </c>
      <c r="E3777" s="14" t="s">
        <v>168</v>
      </c>
      <c r="F3777" s="43">
        <v>32.071907043457031</v>
      </c>
      <c r="V3777"/>
    </row>
    <row r="3778" spans="1:22" x14ac:dyDescent="0.2">
      <c r="A3778" s="14" t="s">
        <v>71</v>
      </c>
      <c r="B3778" s="14" t="s">
        <v>152</v>
      </c>
      <c r="C3778" s="14" t="s">
        <v>141</v>
      </c>
      <c r="D3778" t="s">
        <v>14</v>
      </c>
      <c r="E3778" s="14" t="s">
        <v>168</v>
      </c>
      <c r="F3778" s="43">
        <v>3.3245962113142014E-2</v>
      </c>
      <c r="V3778"/>
    </row>
    <row r="3779" spans="1:22" x14ac:dyDescent="0.2">
      <c r="A3779" s="14" t="s">
        <v>72</v>
      </c>
      <c r="B3779" s="14" t="s">
        <v>152</v>
      </c>
      <c r="C3779" s="14" t="s">
        <v>153</v>
      </c>
      <c r="D3779" t="s">
        <v>14</v>
      </c>
      <c r="E3779" s="14" t="s">
        <v>168</v>
      </c>
      <c r="F3779" s="43">
        <v>417.27119344472885</v>
      </c>
      <c r="V3779"/>
    </row>
    <row r="3780" spans="1:22" x14ac:dyDescent="0.2">
      <c r="A3780" s="14" t="s">
        <v>72</v>
      </c>
      <c r="B3780" s="14" t="s">
        <v>152</v>
      </c>
      <c r="C3780" s="14" t="s">
        <v>49</v>
      </c>
      <c r="D3780" t="s">
        <v>14</v>
      </c>
      <c r="E3780" s="14" t="s">
        <v>168</v>
      </c>
      <c r="F3780" s="43">
        <v>69.708831787109375</v>
      </c>
      <c r="V3780"/>
    </row>
    <row r="3781" spans="1:22" x14ac:dyDescent="0.2">
      <c r="A3781" s="14" t="s">
        <v>72</v>
      </c>
      <c r="B3781" s="14" t="s">
        <v>152</v>
      </c>
      <c r="C3781" s="14" t="s">
        <v>141</v>
      </c>
      <c r="D3781" t="s">
        <v>14</v>
      </c>
      <c r="E3781" s="14" t="s">
        <v>168</v>
      </c>
      <c r="F3781" s="43">
        <v>7.2260662913322449E-2</v>
      </c>
      <c r="V3781"/>
    </row>
    <row r="3782" spans="1:22" x14ac:dyDescent="0.2">
      <c r="A3782" s="14" t="s">
        <v>70</v>
      </c>
      <c r="B3782" s="14" t="s">
        <v>70</v>
      </c>
      <c r="C3782" s="14" t="s">
        <v>153</v>
      </c>
      <c r="D3782" t="s">
        <v>15</v>
      </c>
      <c r="E3782" s="14" t="s">
        <v>85</v>
      </c>
      <c r="F3782" s="43">
        <v>448.68300175666809</v>
      </c>
      <c r="V3782"/>
    </row>
    <row r="3783" spans="1:22" x14ac:dyDescent="0.2">
      <c r="A3783" s="14" t="s">
        <v>70</v>
      </c>
      <c r="B3783" s="14" t="s">
        <v>70</v>
      </c>
      <c r="C3783" s="14" t="s">
        <v>49</v>
      </c>
      <c r="D3783" t="s">
        <v>15</v>
      </c>
      <c r="E3783" s="14" t="s">
        <v>85</v>
      </c>
      <c r="F3783" s="43">
        <v>71.271171569824219</v>
      </c>
      <c r="V3783"/>
    </row>
    <row r="3784" spans="1:22" x14ac:dyDescent="0.2">
      <c r="A3784" s="14" t="s">
        <v>70</v>
      </c>
      <c r="B3784" s="14" t="s">
        <v>70</v>
      </c>
      <c r="C3784" s="14" t="s">
        <v>141</v>
      </c>
      <c r="D3784" t="s">
        <v>15</v>
      </c>
      <c r="E3784" s="14" t="s">
        <v>85</v>
      </c>
      <c r="F3784" s="43">
        <v>7.5251922011375427E-2</v>
      </c>
      <c r="V3784"/>
    </row>
    <row r="3785" spans="1:22" x14ac:dyDescent="0.2">
      <c r="A3785" s="14" t="s">
        <v>71</v>
      </c>
      <c r="B3785" s="14" t="s">
        <v>70</v>
      </c>
      <c r="C3785" s="14" t="s">
        <v>153</v>
      </c>
      <c r="D3785" t="s">
        <v>15</v>
      </c>
      <c r="E3785" s="14" t="s">
        <v>85</v>
      </c>
      <c r="F3785" s="43">
        <v>446.0436244904995</v>
      </c>
      <c r="V3785"/>
    </row>
    <row r="3786" spans="1:22" x14ac:dyDescent="0.2">
      <c r="A3786" s="14" t="s">
        <v>71</v>
      </c>
      <c r="B3786" s="14" t="s">
        <v>70</v>
      </c>
      <c r="C3786" s="14" t="s">
        <v>49</v>
      </c>
      <c r="D3786" t="s">
        <v>15</v>
      </c>
      <c r="E3786" s="14" t="s">
        <v>85</v>
      </c>
      <c r="F3786" s="43">
        <v>70.851913452148438</v>
      </c>
      <c r="V3786"/>
    </row>
    <row r="3787" spans="1:22" x14ac:dyDescent="0.2">
      <c r="A3787" s="14" t="s">
        <v>71</v>
      </c>
      <c r="B3787" s="14" t="s">
        <v>70</v>
      </c>
      <c r="C3787" s="14" t="s">
        <v>141</v>
      </c>
      <c r="D3787" t="s">
        <v>15</v>
      </c>
      <c r="E3787" s="14" t="s">
        <v>85</v>
      </c>
      <c r="F3787" s="43">
        <v>7.4809253215789795E-2</v>
      </c>
      <c r="V3787"/>
    </row>
    <row r="3788" spans="1:22" x14ac:dyDescent="0.2">
      <c r="A3788" s="14" t="s">
        <v>72</v>
      </c>
      <c r="B3788" s="14" t="s">
        <v>70</v>
      </c>
      <c r="C3788" s="14" t="s">
        <v>153</v>
      </c>
      <c r="D3788" t="s">
        <v>15</v>
      </c>
      <c r="E3788" s="14" t="s">
        <v>85</v>
      </c>
      <c r="F3788" s="43">
        <v>602.8350036740303</v>
      </c>
      <c r="V3788"/>
    </row>
    <row r="3789" spans="1:22" x14ac:dyDescent="0.2">
      <c r="A3789" s="14" t="s">
        <v>72</v>
      </c>
      <c r="B3789" s="14" t="s">
        <v>70</v>
      </c>
      <c r="C3789" s="14" t="s">
        <v>49</v>
      </c>
      <c r="D3789" t="s">
        <v>15</v>
      </c>
      <c r="E3789" s="14" t="s">
        <v>85</v>
      </c>
      <c r="F3789" s="43">
        <v>95.757484436035156</v>
      </c>
      <c r="V3789"/>
    </row>
    <row r="3790" spans="1:22" x14ac:dyDescent="0.2">
      <c r="A3790" s="14" t="s">
        <v>72</v>
      </c>
      <c r="B3790" s="14" t="s">
        <v>70</v>
      </c>
      <c r="C3790" s="14" t="s">
        <v>141</v>
      </c>
      <c r="D3790" t="s">
        <v>15</v>
      </c>
      <c r="E3790" s="14" t="s">
        <v>85</v>
      </c>
      <c r="F3790" s="43">
        <v>0.10110588371753693</v>
      </c>
      <c r="V3790"/>
    </row>
    <row r="3791" spans="1:22" x14ac:dyDescent="0.2">
      <c r="A3791" s="14" t="s">
        <v>70</v>
      </c>
      <c r="B3791" s="14" t="s">
        <v>152</v>
      </c>
      <c r="C3791" s="14" t="s">
        <v>153</v>
      </c>
      <c r="D3791" t="s">
        <v>15</v>
      </c>
      <c r="E3791" s="14" t="s">
        <v>85</v>
      </c>
      <c r="F3791" s="43">
        <v>448.68300175666809</v>
      </c>
      <c r="V3791"/>
    </row>
    <row r="3792" spans="1:22" x14ac:dyDescent="0.2">
      <c r="A3792" s="14" t="s">
        <v>70</v>
      </c>
      <c r="B3792" s="14" t="s">
        <v>152</v>
      </c>
      <c r="C3792" s="14" t="s">
        <v>49</v>
      </c>
      <c r="D3792" t="s">
        <v>15</v>
      </c>
      <c r="E3792" s="14" t="s">
        <v>85</v>
      </c>
      <c r="F3792" s="43">
        <v>71.271171569824219</v>
      </c>
      <c r="V3792"/>
    </row>
    <row r="3793" spans="1:22" x14ac:dyDescent="0.2">
      <c r="A3793" s="14" t="s">
        <v>70</v>
      </c>
      <c r="B3793" s="14" t="s">
        <v>152</v>
      </c>
      <c r="C3793" s="14" t="s">
        <v>141</v>
      </c>
      <c r="D3793" t="s">
        <v>15</v>
      </c>
      <c r="E3793" s="14" t="s">
        <v>85</v>
      </c>
      <c r="F3793" s="43">
        <v>7.5251922011375427E-2</v>
      </c>
      <c r="V3793"/>
    </row>
    <row r="3794" spans="1:22" x14ac:dyDescent="0.2">
      <c r="A3794" s="14" t="s">
        <v>71</v>
      </c>
      <c r="B3794" s="14" t="s">
        <v>152</v>
      </c>
      <c r="C3794" s="14" t="s">
        <v>153</v>
      </c>
      <c r="D3794" t="s">
        <v>15</v>
      </c>
      <c r="E3794" s="14" t="s">
        <v>85</v>
      </c>
      <c r="F3794" s="43">
        <v>446.0436244904995</v>
      </c>
      <c r="V3794"/>
    </row>
    <row r="3795" spans="1:22" x14ac:dyDescent="0.2">
      <c r="A3795" s="14" t="s">
        <v>71</v>
      </c>
      <c r="B3795" s="14" t="s">
        <v>152</v>
      </c>
      <c r="C3795" s="14" t="s">
        <v>49</v>
      </c>
      <c r="D3795" t="s">
        <v>15</v>
      </c>
      <c r="E3795" s="14" t="s">
        <v>85</v>
      </c>
      <c r="F3795" s="43">
        <v>70.851913452148438</v>
      </c>
      <c r="V3795"/>
    </row>
    <row r="3796" spans="1:22" x14ac:dyDescent="0.2">
      <c r="A3796" s="14" t="s">
        <v>71</v>
      </c>
      <c r="B3796" s="14" t="s">
        <v>152</v>
      </c>
      <c r="C3796" s="14" t="s">
        <v>141</v>
      </c>
      <c r="D3796" t="s">
        <v>15</v>
      </c>
      <c r="E3796" s="14" t="s">
        <v>85</v>
      </c>
      <c r="F3796" s="43">
        <v>7.4809253215789795E-2</v>
      </c>
      <c r="V3796"/>
    </row>
    <row r="3797" spans="1:22" x14ac:dyDescent="0.2">
      <c r="A3797" s="14" t="s">
        <v>72</v>
      </c>
      <c r="B3797" s="14" t="s">
        <v>152</v>
      </c>
      <c r="C3797" s="14" t="s">
        <v>153</v>
      </c>
      <c r="D3797" t="s">
        <v>15</v>
      </c>
      <c r="E3797" s="14" t="s">
        <v>85</v>
      </c>
      <c r="F3797" s="43">
        <v>602.8350036740303</v>
      </c>
      <c r="V3797"/>
    </row>
    <row r="3798" spans="1:22" x14ac:dyDescent="0.2">
      <c r="A3798" s="14" t="s">
        <v>72</v>
      </c>
      <c r="B3798" s="14" t="s">
        <v>152</v>
      </c>
      <c r="C3798" s="14" t="s">
        <v>49</v>
      </c>
      <c r="D3798" t="s">
        <v>15</v>
      </c>
      <c r="E3798" s="14" t="s">
        <v>85</v>
      </c>
      <c r="F3798" s="43">
        <v>95.757484436035156</v>
      </c>
      <c r="V3798"/>
    </row>
    <row r="3799" spans="1:22" x14ac:dyDescent="0.2">
      <c r="A3799" s="14" t="s">
        <v>72</v>
      </c>
      <c r="B3799" s="14" t="s">
        <v>152</v>
      </c>
      <c r="C3799" s="14" t="s">
        <v>141</v>
      </c>
      <c r="D3799" t="s">
        <v>15</v>
      </c>
      <c r="E3799" s="14" t="s">
        <v>85</v>
      </c>
      <c r="F3799" s="43">
        <v>0.10110588371753693</v>
      </c>
      <c r="V3799"/>
    </row>
    <row r="3800" spans="1:22" x14ac:dyDescent="0.2">
      <c r="A3800" s="14" t="s">
        <v>70</v>
      </c>
      <c r="B3800" s="14" t="s">
        <v>70</v>
      </c>
      <c r="C3800" s="14" t="s">
        <v>153</v>
      </c>
      <c r="D3800" t="s">
        <v>15</v>
      </c>
      <c r="E3800" s="14" t="s">
        <v>156</v>
      </c>
      <c r="F3800" s="43">
        <v>232.82799962162971</v>
      </c>
      <c r="V3800"/>
    </row>
    <row r="3801" spans="1:22" x14ac:dyDescent="0.2">
      <c r="A3801" s="14" t="s">
        <v>70</v>
      </c>
      <c r="B3801" s="14" t="s">
        <v>70</v>
      </c>
      <c r="C3801" s="14" t="s">
        <v>49</v>
      </c>
      <c r="D3801" t="s">
        <v>15</v>
      </c>
      <c r="E3801" s="14" t="s">
        <v>156</v>
      </c>
      <c r="F3801" s="43">
        <v>36.983623504638672</v>
      </c>
      <c r="V3801"/>
    </row>
    <row r="3802" spans="1:22" x14ac:dyDescent="0.2">
      <c r="A3802" s="14" t="s">
        <v>70</v>
      </c>
      <c r="B3802" s="14" t="s">
        <v>70</v>
      </c>
      <c r="C3802" s="14" t="s">
        <v>141</v>
      </c>
      <c r="D3802" t="s">
        <v>15</v>
      </c>
      <c r="E3802" s="14" t="s">
        <v>156</v>
      </c>
      <c r="F3802" s="43">
        <v>3.9049293845891953E-2</v>
      </c>
      <c r="V3802"/>
    </row>
    <row r="3803" spans="1:22" x14ac:dyDescent="0.2">
      <c r="A3803" s="14" t="s">
        <v>71</v>
      </c>
      <c r="B3803" s="14" t="s">
        <v>70</v>
      </c>
      <c r="C3803" s="14" t="s">
        <v>153</v>
      </c>
      <c r="D3803" t="s">
        <v>15</v>
      </c>
      <c r="E3803" s="14" t="s">
        <v>156</v>
      </c>
      <c r="F3803" s="43">
        <v>236.49381190538406</v>
      </c>
      <c r="V3803"/>
    </row>
    <row r="3804" spans="1:22" x14ac:dyDescent="0.2">
      <c r="A3804" s="14" t="s">
        <v>71</v>
      </c>
      <c r="B3804" s="14" t="s">
        <v>70</v>
      </c>
      <c r="C3804" s="14" t="s">
        <v>49</v>
      </c>
      <c r="D3804" t="s">
        <v>15</v>
      </c>
      <c r="E3804" s="14" t="s">
        <v>156</v>
      </c>
      <c r="F3804" s="43">
        <v>37.565921783447266</v>
      </c>
      <c r="V3804"/>
    </row>
    <row r="3805" spans="1:22" x14ac:dyDescent="0.2">
      <c r="A3805" s="14" t="s">
        <v>71</v>
      </c>
      <c r="B3805" s="14" t="s">
        <v>70</v>
      </c>
      <c r="C3805" s="14" t="s">
        <v>141</v>
      </c>
      <c r="D3805" t="s">
        <v>15</v>
      </c>
      <c r="E3805" s="14" t="s">
        <v>156</v>
      </c>
      <c r="F3805" s="43">
        <v>3.9664115756750107E-2</v>
      </c>
      <c r="V3805"/>
    </row>
    <row r="3806" spans="1:22" x14ac:dyDescent="0.2">
      <c r="A3806" s="14" t="s">
        <v>72</v>
      </c>
      <c r="B3806" s="14" t="s">
        <v>70</v>
      </c>
      <c r="C3806" s="14" t="s">
        <v>153</v>
      </c>
      <c r="D3806" t="s">
        <v>15</v>
      </c>
      <c r="E3806" s="14" t="s">
        <v>156</v>
      </c>
      <c r="F3806" s="43">
        <v>325.93800574541092</v>
      </c>
      <c r="V3806"/>
    </row>
    <row r="3807" spans="1:22" x14ac:dyDescent="0.2">
      <c r="A3807" s="14" t="s">
        <v>72</v>
      </c>
      <c r="B3807" s="14" t="s">
        <v>70</v>
      </c>
      <c r="C3807" s="14" t="s">
        <v>49</v>
      </c>
      <c r="D3807" t="s">
        <v>15</v>
      </c>
      <c r="E3807" s="14" t="s">
        <v>156</v>
      </c>
      <c r="F3807" s="43">
        <v>51.773708343505859</v>
      </c>
      <c r="V3807"/>
    </row>
    <row r="3808" spans="1:22" x14ac:dyDescent="0.2">
      <c r="A3808" s="14" t="s">
        <v>72</v>
      </c>
      <c r="B3808" s="14" t="s">
        <v>70</v>
      </c>
      <c r="C3808" s="14" t="s">
        <v>141</v>
      </c>
      <c r="D3808" t="s">
        <v>15</v>
      </c>
      <c r="E3808" s="14" t="s">
        <v>156</v>
      </c>
      <c r="F3808" s="43">
        <v>5.4665457457304001E-2</v>
      </c>
      <c r="V3808"/>
    </row>
    <row r="3809" spans="1:22" x14ac:dyDescent="0.2">
      <c r="A3809" s="14" t="s">
        <v>70</v>
      </c>
      <c r="B3809" s="14" t="s">
        <v>152</v>
      </c>
      <c r="C3809" s="14" t="s">
        <v>153</v>
      </c>
      <c r="D3809" t="s">
        <v>15</v>
      </c>
      <c r="E3809" s="14" t="s">
        <v>156</v>
      </c>
      <c r="F3809" s="43">
        <v>232.82799962162971</v>
      </c>
      <c r="V3809"/>
    </row>
    <row r="3810" spans="1:22" x14ac:dyDescent="0.2">
      <c r="A3810" s="14" t="s">
        <v>70</v>
      </c>
      <c r="B3810" s="14" t="s">
        <v>152</v>
      </c>
      <c r="C3810" s="14" t="s">
        <v>49</v>
      </c>
      <c r="D3810" t="s">
        <v>15</v>
      </c>
      <c r="E3810" s="14" t="s">
        <v>156</v>
      </c>
      <c r="F3810" s="43">
        <v>36.983623504638672</v>
      </c>
      <c r="V3810"/>
    </row>
    <row r="3811" spans="1:22" x14ac:dyDescent="0.2">
      <c r="A3811" s="14" t="s">
        <v>70</v>
      </c>
      <c r="B3811" s="14" t="s">
        <v>152</v>
      </c>
      <c r="C3811" s="14" t="s">
        <v>141</v>
      </c>
      <c r="D3811" t="s">
        <v>15</v>
      </c>
      <c r="E3811" s="14" t="s">
        <v>156</v>
      </c>
      <c r="F3811" s="43">
        <v>3.9049293845891953E-2</v>
      </c>
      <c r="V3811"/>
    </row>
    <row r="3812" spans="1:22" x14ac:dyDescent="0.2">
      <c r="A3812" s="14" t="s">
        <v>71</v>
      </c>
      <c r="B3812" s="14" t="s">
        <v>152</v>
      </c>
      <c r="C3812" s="14" t="s">
        <v>153</v>
      </c>
      <c r="D3812" t="s">
        <v>15</v>
      </c>
      <c r="E3812" s="14" t="s">
        <v>156</v>
      </c>
      <c r="F3812" s="43">
        <v>236.49381190538406</v>
      </c>
      <c r="V3812"/>
    </row>
    <row r="3813" spans="1:22" x14ac:dyDescent="0.2">
      <c r="A3813" s="14" t="s">
        <v>71</v>
      </c>
      <c r="B3813" s="14" t="s">
        <v>152</v>
      </c>
      <c r="C3813" s="14" t="s">
        <v>49</v>
      </c>
      <c r="D3813" t="s">
        <v>15</v>
      </c>
      <c r="E3813" s="14" t="s">
        <v>156</v>
      </c>
      <c r="F3813" s="43">
        <v>37.565921783447266</v>
      </c>
      <c r="V3813"/>
    </row>
    <row r="3814" spans="1:22" x14ac:dyDescent="0.2">
      <c r="A3814" s="14" t="s">
        <v>71</v>
      </c>
      <c r="B3814" s="14" t="s">
        <v>152</v>
      </c>
      <c r="C3814" s="14" t="s">
        <v>141</v>
      </c>
      <c r="D3814" t="s">
        <v>15</v>
      </c>
      <c r="E3814" s="14" t="s">
        <v>156</v>
      </c>
      <c r="F3814" s="43">
        <v>3.9664115756750107E-2</v>
      </c>
      <c r="V3814"/>
    </row>
    <row r="3815" spans="1:22" x14ac:dyDescent="0.2">
      <c r="A3815" s="14" t="s">
        <v>72</v>
      </c>
      <c r="B3815" s="14" t="s">
        <v>152</v>
      </c>
      <c r="C3815" s="14" t="s">
        <v>153</v>
      </c>
      <c r="D3815" t="s">
        <v>15</v>
      </c>
      <c r="E3815" s="14" t="s">
        <v>156</v>
      </c>
      <c r="F3815" s="43">
        <v>325.93800574541092</v>
      </c>
      <c r="V3815"/>
    </row>
    <row r="3816" spans="1:22" x14ac:dyDescent="0.2">
      <c r="A3816" s="14" t="s">
        <v>72</v>
      </c>
      <c r="B3816" s="14" t="s">
        <v>152</v>
      </c>
      <c r="C3816" s="14" t="s">
        <v>49</v>
      </c>
      <c r="D3816" t="s">
        <v>15</v>
      </c>
      <c r="E3816" s="14" t="s">
        <v>156</v>
      </c>
      <c r="F3816" s="43">
        <v>51.773708343505859</v>
      </c>
      <c r="V3816"/>
    </row>
    <row r="3817" spans="1:22" x14ac:dyDescent="0.2">
      <c r="A3817" s="14" t="s">
        <v>72</v>
      </c>
      <c r="B3817" s="14" t="s">
        <v>152</v>
      </c>
      <c r="C3817" s="14" t="s">
        <v>141</v>
      </c>
      <c r="D3817" t="s">
        <v>15</v>
      </c>
      <c r="E3817" s="14" t="s">
        <v>156</v>
      </c>
      <c r="F3817" s="43">
        <v>5.4665457457304001E-2</v>
      </c>
      <c r="V3817"/>
    </row>
    <row r="3818" spans="1:22" x14ac:dyDescent="0.2">
      <c r="A3818" s="14" t="s">
        <v>70</v>
      </c>
      <c r="B3818" s="14" t="s">
        <v>70</v>
      </c>
      <c r="C3818" s="14" t="s">
        <v>153</v>
      </c>
      <c r="D3818" t="s">
        <v>15</v>
      </c>
      <c r="E3818" s="14" t="s">
        <v>80</v>
      </c>
      <c r="F3818" s="43">
        <v>681.51100766658783</v>
      </c>
      <c r="V3818"/>
    </row>
    <row r="3819" spans="1:22" x14ac:dyDescent="0.2">
      <c r="A3819" s="14" t="s">
        <v>70</v>
      </c>
      <c r="B3819" s="14" t="s">
        <v>70</v>
      </c>
      <c r="C3819" s="14" t="s">
        <v>49</v>
      </c>
      <c r="D3819" t="s">
        <v>15</v>
      </c>
      <c r="E3819" s="14" t="s">
        <v>80</v>
      </c>
      <c r="F3819" s="43">
        <v>108.25479125976562</v>
      </c>
      <c r="V3819"/>
    </row>
    <row r="3820" spans="1:22" x14ac:dyDescent="0.2">
      <c r="A3820" s="14" t="s">
        <v>70</v>
      </c>
      <c r="B3820" s="14" t="s">
        <v>70</v>
      </c>
      <c r="C3820" s="14" t="s">
        <v>141</v>
      </c>
      <c r="D3820" t="s">
        <v>15</v>
      </c>
      <c r="E3820" s="14" t="s">
        <v>80</v>
      </c>
      <c r="F3820" s="43">
        <v>0.11430121958255768</v>
      </c>
      <c r="V3820"/>
    </row>
    <row r="3821" spans="1:22" x14ac:dyDescent="0.2">
      <c r="A3821" s="14" t="s">
        <v>71</v>
      </c>
      <c r="B3821" s="14" t="s">
        <v>70</v>
      </c>
      <c r="C3821" s="14" t="s">
        <v>153</v>
      </c>
      <c r="D3821" t="s">
        <v>15</v>
      </c>
      <c r="E3821" s="14" t="s">
        <v>80</v>
      </c>
      <c r="F3821" s="43">
        <v>682.53743493556976</v>
      </c>
      <c r="V3821"/>
    </row>
    <row r="3822" spans="1:22" x14ac:dyDescent="0.2">
      <c r="A3822" s="14" t="s">
        <v>71</v>
      </c>
      <c r="B3822" s="14" t="s">
        <v>70</v>
      </c>
      <c r="C3822" s="14" t="s">
        <v>49</v>
      </c>
      <c r="D3822" t="s">
        <v>15</v>
      </c>
      <c r="E3822" s="14" t="s">
        <v>80</v>
      </c>
      <c r="F3822" s="43">
        <v>108.41783905029297</v>
      </c>
      <c r="V3822"/>
    </row>
    <row r="3823" spans="1:22" x14ac:dyDescent="0.2">
      <c r="A3823" s="14" t="s">
        <v>71</v>
      </c>
      <c r="B3823" s="14" t="s">
        <v>70</v>
      </c>
      <c r="C3823" s="14" t="s">
        <v>141</v>
      </c>
      <c r="D3823" t="s">
        <v>15</v>
      </c>
      <c r="E3823" s="14" t="s">
        <v>80</v>
      </c>
      <c r="F3823" s="43">
        <v>0.1144733652472496</v>
      </c>
      <c r="V3823"/>
    </row>
    <row r="3824" spans="1:22" x14ac:dyDescent="0.2">
      <c r="A3824" s="14" t="s">
        <v>72</v>
      </c>
      <c r="B3824" s="14" t="s">
        <v>70</v>
      </c>
      <c r="C3824" s="14" t="s">
        <v>153</v>
      </c>
      <c r="D3824" t="s">
        <v>15</v>
      </c>
      <c r="E3824" s="14" t="s">
        <v>80</v>
      </c>
      <c r="F3824" s="43">
        <v>928.77301383018494</v>
      </c>
      <c r="V3824"/>
    </row>
    <row r="3825" spans="1:22" x14ac:dyDescent="0.2">
      <c r="A3825" s="14" t="s">
        <v>72</v>
      </c>
      <c r="B3825" s="14" t="s">
        <v>70</v>
      </c>
      <c r="C3825" s="14" t="s">
        <v>49</v>
      </c>
      <c r="D3825" t="s">
        <v>15</v>
      </c>
      <c r="E3825" s="14" t="s">
        <v>80</v>
      </c>
      <c r="F3825" s="43">
        <v>147.53118896484375</v>
      </c>
      <c r="V3825"/>
    </row>
    <row r="3826" spans="1:22" x14ac:dyDescent="0.2">
      <c r="A3826" s="14" t="s">
        <v>72</v>
      </c>
      <c r="B3826" s="14" t="s">
        <v>70</v>
      </c>
      <c r="C3826" s="14" t="s">
        <v>141</v>
      </c>
      <c r="D3826" t="s">
        <v>15</v>
      </c>
      <c r="E3826" s="14" t="s">
        <v>80</v>
      </c>
      <c r="F3826" s="43">
        <v>0.15577134490013123</v>
      </c>
      <c r="V3826"/>
    </row>
    <row r="3827" spans="1:22" x14ac:dyDescent="0.2">
      <c r="A3827" s="14" t="s">
        <v>70</v>
      </c>
      <c r="B3827" s="14" t="s">
        <v>152</v>
      </c>
      <c r="C3827" s="14" t="s">
        <v>153</v>
      </c>
      <c r="D3827" t="s">
        <v>15</v>
      </c>
      <c r="E3827" s="14" t="s">
        <v>80</v>
      </c>
      <c r="F3827" s="43">
        <v>681.51100766658783</v>
      </c>
      <c r="V3827"/>
    </row>
    <row r="3828" spans="1:22" x14ac:dyDescent="0.2">
      <c r="A3828" s="14" t="s">
        <v>70</v>
      </c>
      <c r="B3828" s="14" t="s">
        <v>152</v>
      </c>
      <c r="C3828" s="14" t="s">
        <v>49</v>
      </c>
      <c r="D3828" t="s">
        <v>15</v>
      </c>
      <c r="E3828" s="14" t="s">
        <v>80</v>
      </c>
      <c r="F3828" s="43">
        <v>108.25479125976562</v>
      </c>
      <c r="V3828"/>
    </row>
    <row r="3829" spans="1:22" x14ac:dyDescent="0.2">
      <c r="A3829" s="14" t="s">
        <v>70</v>
      </c>
      <c r="B3829" s="14" t="s">
        <v>152</v>
      </c>
      <c r="C3829" s="14" t="s">
        <v>141</v>
      </c>
      <c r="D3829" t="s">
        <v>15</v>
      </c>
      <c r="E3829" s="14" t="s">
        <v>80</v>
      </c>
      <c r="F3829" s="43">
        <v>0.11430121958255768</v>
      </c>
      <c r="V3829"/>
    </row>
    <row r="3830" spans="1:22" x14ac:dyDescent="0.2">
      <c r="A3830" s="14" t="s">
        <v>71</v>
      </c>
      <c r="B3830" s="14" t="s">
        <v>152</v>
      </c>
      <c r="C3830" s="14" t="s">
        <v>153</v>
      </c>
      <c r="D3830" t="s">
        <v>15</v>
      </c>
      <c r="E3830" s="14" t="s">
        <v>80</v>
      </c>
      <c r="F3830" s="43">
        <v>682.53743493556976</v>
      </c>
      <c r="V3830"/>
    </row>
    <row r="3831" spans="1:22" x14ac:dyDescent="0.2">
      <c r="A3831" s="14" t="s">
        <v>71</v>
      </c>
      <c r="B3831" s="14" t="s">
        <v>152</v>
      </c>
      <c r="C3831" s="14" t="s">
        <v>49</v>
      </c>
      <c r="D3831" t="s">
        <v>15</v>
      </c>
      <c r="E3831" s="14" t="s">
        <v>80</v>
      </c>
      <c r="F3831" s="43">
        <v>108.41783905029297</v>
      </c>
      <c r="V3831"/>
    </row>
    <row r="3832" spans="1:22" x14ac:dyDescent="0.2">
      <c r="A3832" s="14" t="s">
        <v>71</v>
      </c>
      <c r="B3832" s="14" t="s">
        <v>152</v>
      </c>
      <c r="C3832" s="14" t="s">
        <v>141</v>
      </c>
      <c r="D3832" t="s">
        <v>15</v>
      </c>
      <c r="E3832" s="14" t="s">
        <v>80</v>
      </c>
      <c r="F3832" s="43">
        <v>0.1144733652472496</v>
      </c>
      <c r="V3832"/>
    </row>
    <row r="3833" spans="1:22" x14ac:dyDescent="0.2">
      <c r="A3833" s="14" t="s">
        <v>72</v>
      </c>
      <c r="B3833" s="14" t="s">
        <v>152</v>
      </c>
      <c r="C3833" s="14" t="s">
        <v>153</v>
      </c>
      <c r="D3833" t="s">
        <v>15</v>
      </c>
      <c r="E3833" s="14" t="s">
        <v>80</v>
      </c>
      <c r="F3833" s="43">
        <v>928.77301383018494</v>
      </c>
      <c r="V3833"/>
    </row>
    <row r="3834" spans="1:22" x14ac:dyDescent="0.2">
      <c r="A3834" s="14" t="s">
        <v>72</v>
      </c>
      <c r="B3834" s="14" t="s">
        <v>152</v>
      </c>
      <c r="C3834" s="14" t="s">
        <v>49</v>
      </c>
      <c r="D3834" t="s">
        <v>15</v>
      </c>
      <c r="E3834" s="14" t="s">
        <v>80</v>
      </c>
      <c r="F3834" s="43">
        <v>147.53118896484375</v>
      </c>
      <c r="V3834"/>
    </row>
    <row r="3835" spans="1:22" x14ac:dyDescent="0.2">
      <c r="A3835" s="14" t="s">
        <v>72</v>
      </c>
      <c r="B3835" s="14" t="s">
        <v>152</v>
      </c>
      <c r="C3835" s="14" t="s">
        <v>141</v>
      </c>
      <c r="D3835" t="s">
        <v>15</v>
      </c>
      <c r="E3835" s="14" t="s">
        <v>80</v>
      </c>
      <c r="F3835" s="43">
        <v>0.15577134490013123</v>
      </c>
      <c r="V3835"/>
    </row>
    <row r="3836" spans="1:22" x14ac:dyDescent="0.2">
      <c r="A3836" s="14" t="s">
        <v>70</v>
      </c>
      <c r="B3836" s="14" t="s">
        <v>70</v>
      </c>
      <c r="C3836" s="14" t="s">
        <v>153</v>
      </c>
      <c r="D3836" t="s">
        <v>15</v>
      </c>
      <c r="E3836" s="14" t="s">
        <v>157</v>
      </c>
      <c r="F3836" s="43">
        <v>404.72035400000004</v>
      </c>
      <c r="V3836"/>
    </row>
    <row r="3837" spans="1:22" x14ac:dyDescent="0.2">
      <c r="A3837" s="14" t="s">
        <v>70</v>
      </c>
      <c r="B3837" s="14" t="s">
        <v>70</v>
      </c>
      <c r="C3837" s="14" t="s">
        <v>49</v>
      </c>
      <c r="D3837" t="s">
        <v>15</v>
      </c>
      <c r="E3837" s="14" t="s">
        <v>157</v>
      </c>
      <c r="F3837" s="43">
        <v>64.287910461425781</v>
      </c>
      <c r="V3837"/>
    </row>
    <row r="3838" spans="1:22" x14ac:dyDescent="0.2">
      <c r="A3838" s="14" t="s">
        <v>70</v>
      </c>
      <c r="B3838" s="14" t="s">
        <v>70</v>
      </c>
      <c r="C3838" s="14" t="s">
        <v>141</v>
      </c>
      <c r="D3838" t="s">
        <v>15</v>
      </c>
      <c r="E3838" s="14" t="s">
        <v>157</v>
      </c>
      <c r="F3838" s="43">
        <v>6.787862628698349E-2</v>
      </c>
      <c r="V3838"/>
    </row>
    <row r="3839" spans="1:22" x14ac:dyDescent="0.2">
      <c r="A3839" s="14" t="s">
        <v>71</v>
      </c>
      <c r="B3839" s="14" t="s">
        <v>70</v>
      </c>
      <c r="C3839" s="14" t="s">
        <v>153</v>
      </c>
      <c r="D3839" t="s">
        <v>15</v>
      </c>
      <c r="E3839" s="14" t="s">
        <v>157</v>
      </c>
      <c r="F3839" s="43">
        <v>404.72035399999999</v>
      </c>
      <c r="V3839"/>
    </row>
    <row r="3840" spans="1:22" x14ac:dyDescent="0.2">
      <c r="A3840" s="14" t="s">
        <v>71</v>
      </c>
      <c r="B3840" s="14" t="s">
        <v>70</v>
      </c>
      <c r="C3840" s="14" t="s">
        <v>49</v>
      </c>
      <c r="D3840" t="s">
        <v>15</v>
      </c>
      <c r="E3840" s="14" t="s">
        <v>157</v>
      </c>
      <c r="F3840" s="43">
        <v>64.287910461425781</v>
      </c>
      <c r="V3840"/>
    </row>
    <row r="3841" spans="1:22" x14ac:dyDescent="0.2">
      <c r="A3841" s="14" t="s">
        <v>71</v>
      </c>
      <c r="B3841" s="14" t="s">
        <v>70</v>
      </c>
      <c r="C3841" s="14" t="s">
        <v>141</v>
      </c>
      <c r="D3841" t="s">
        <v>15</v>
      </c>
      <c r="E3841" s="14" t="s">
        <v>157</v>
      </c>
      <c r="F3841" s="43">
        <v>6.787862628698349E-2</v>
      </c>
      <c r="V3841"/>
    </row>
    <row r="3842" spans="1:22" x14ac:dyDescent="0.2">
      <c r="A3842" s="14" t="s">
        <v>72</v>
      </c>
      <c r="B3842" s="14" t="s">
        <v>70</v>
      </c>
      <c r="C3842" s="14" t="s">
        <v>153</v>
      </c>
      <c r="D3842" t="s">
        <v>15</v>
      </c>
      <c r="E3842" s="14" t="s">
        <v>157</v>
      </c>
      <c r="F3842" s="43">
        <v>404.72035399999999</v>
      </c>
      <c r="V3842"/>
    </row>
    <row r="3843" spans="1:22" x14ac:dyDescent="0.2">
      <c r="A3843" s="14" t="s">
        <v>72</v>
      </c>
      <c r="B3843" s="14" t="s">
        <v>70</v>
      </c>
      <c r="C3843" s="14" t="s">
        <v>49</v>
      </c>
      <c r="D3843" t="s">
        <v>15</v>
      </c>
      <c r="E3843" s="14" t="s">
        <v>157</v>
      </c>
      <c r="F3843" s="43">
        <v>64.287910461425781</v>
      </c>
      <c r="V3843"/>
    </row>
    <row r="3844" spans="1:22" x14ac:dyDescent="0.2">
      <c r="A3844" s="14" t="s">
        <v>72</v>
      </c>
      <c r="B3844" s="14" t="s">
        <v>70</v>
      </c>
      <c r="C3844" s="14" t="s">
        <v>141</v>
      </c>
      <c r="D3844" t="s">
        <v>15</v>
      </c>
      <c r="E3844" s="14" t="s">
        <v>157</v>
      </c>
      <c r="F3844" s="43">
        <v>6.787862628698349E-2</v>
      </c>
      <c r="V3844"/>
    </row>
    <row r="3845" spans="1:22" x14ac:dyDescent="0.2">
      <c r="A3845" s="14" t="s">
        <v>70</v>
      </c>
      <c r="B3845" s="14" t="s">
        <v>152</v>
      </c>
      <c r="C3845" s="14" t="s">
        <v>153</v>
      </c>
      <c r="D3845" t="s">
        <v>15</v>
      </c>
      <c r="E3845" s="14" t="s">
        <v>157</v>
      </c>
      <c r="F3845" s="43">
        <v>404.7203540000001</v>
      </c>
      <c r="V3845"/>
    </row>
    <row r="3846" spans="1:22" x14ac:dyDescent="0.2">
      <c r="A3846" s="14" t="s">
        <v>70</v>
      </c>
      <c r="B3846" s="14" t="s">
        <v>152</v>
      </c>
      <c r="C3846" s="14" t="s">
        <v>49</v>
      </c>
      <c r="D3846" t="s">
        <v>15</v>
      </c>
      <c r="E3846" s="14" t="s">
        <v>157</v>
      </c>
      <c r="F3846" s="43">
        <v>64.287910461425781</v>
      </c>
      <c r="V3846"/>
    </row>
    <row r="3847" spans="1:22" x14ac:dyDescent="0.2">
      <c r="A3847" s="14" t="s">
        <v>70</v>
      </c>
      <c r="B3847" s="14" t="s">
        <v>152</v>
      </c>
      <c r="C3847" s="14" t="s">
        <v>141</v>
      </c>
      <c r="D3847" t="s">
        <v>15</v>
      </c>
      <c r="E3847" s="14" t="s">
        <v>157</v>
      </c>
      <c r="F3847" s="43">
        <v>6.787862628698349E-2</v>
      </c>
      <c r="V3847"/>
    </row>
    <row r="3848" spans="1:22" x14ac:dyDescent="0.2">
      <c r="A3848" s="14" t="s">
        <v>71</v>
      </c>
      <c r="B3848" s="14" t="s">
        <v>152</v>
      </c>
      <c r="C3848" s="14" t="s">
        <v>153</v>
      </c>
      <c r="D3848" t="s">
        <v>15</v>
      </c>
      <c r="E3848" s="14" t="s">
        <v>157</v>
      </c>
      <c r="F3848" s="43">
        <v>404.72035400000004</v>
      </c>
      <c r="V3848"/>
    </row>
    <row r="3849" spans="1:22" x14ac:dyDescent="0.2">
      <c r="A3849" s="14" t="s">
        <v>71</v>
      </c>
      <c r="B3849" s="14" t="s">
        <v>152</v>
      </c>
      <c r="C3849" s="14" t="s">
        <v>49</v>
      </c>
      <c r="D3849" t="s">
        <v>15</v>
      </c>
      <c r="E3849" s="14" t="s">
        <v>157</v>
      </c>
      <c r="F3849" s="43">
        <v>64.287910461425781</v>
      </c>
      <c r="V3849"/>
    </row>
    <row r="3850" spans="1:22" x14ac:dyDescent="0.2">
      <c r="A3850" s="14" t="s">
        <v>71</v>
      </c>
      <c r="B3850" s="14" t="s">
        <v>152</v>
      </c>
      <c r="C3850" s="14" t="s">
        <v>141</v>
      </c>
      <c r="D3850" t="s">
        <v>15</v>
      </c>
      <c r="E3850" s="14" t="s">
        <v>157</v>
      </c>
      <c r="F3850" s="43">
        <v>6.787862628698349E-2</v>
      </c>
      <c r="V3850"/>
    </row>
    <row r="3851" spans="1:22" x14ac:dyDescent="0.2">
      <c r="A3851" s="14" t="s">
        <v>72</v>
      </c>
      <c r="B3851" s="14" t="s">
        <v>152</v>
      </c>
      <c r="C3851" s="14" t="s">
        <v>153</v>
      </c>
      <c r="D3851" t="s">
        <v>15</v>
      </c>
      <c r="E3851" s="14" t="s">
        <v>157</v>
      </c>
      <c r="F3851" s="43">
        <v>404.72035400000004</v>
      </c>
      <c r="V3851"/>
    </row>
    <row r="3852" spans="1:22" x14ac:dyDescent="0.2">
      <c r="A3852" s="14" t="s">
        <v>72</v>
      </c>
      <c r="B3852" s="14" t="s">
        <v>152</v>
      </c>
      <c r="C3852" s="14" t="s">
        <v>49</v>
      </c>
      <c r="D3852" t="s">
        <v>15</v>
      </c>
      <c r="E3852" s="14" t="s">
        <v>157</v>
      </c>
      <c r="F3852" s="43">
        <v>64.287910461425781</v>
      </c>
      <c r="V3852"/>
    </row>
    <row r="3853" spans="1:22" x14ac:dyDescent="0.2">
      <c r="A3853" s="14" t="s">
        <v>72</v>
      </c>
      <c r="B3853" s="14" t="s">
        <v>152</v>
      </c>
      <c r="C3853" s="14" t="s">
        <v>141</v>
      </c>
      <c r="D3853" t="s">
        <v>15</v>
      </c>
      <c r="E3853" s="14" t="s">
        <v>157</v>
      </c>
      <c r="F3853" s="43">
        <v>6.787862628698349E-2</v>
      </c>
      <c r="V3853"/>
    </row>
    <row r="3854" spans="1:22" x14ac:dyDescent="0.2">
      <c r="A3854" s="14" t="s">
        <v>70</v>
      </c>
      <c r="B3854" s="14" t="s">
        <v>70</v>
      </c>
      <c r="C3854" s="14" t="s">
        <v>153</v>
      </c>
      <c r="D3854" t="s">
        <v>15</v>
      </c>
      <c r="E3854" s="14" t="s">
        <v>158</v>
      </c>
      <c r="F3854" s="44">
        <v>17.864643249999997</v>
      </c>
      <c r="V3854"/>
    </row>
    <row r="3855" spans="1:22" x14ac:dyDescent="0.2">
      <c r="A3855" s="14" t="s">
        <v>70</v>
      </c>
      <c r="B3855" s="14" t="s">
        <v>70</v>
      </c>
      <c r="C3855" s="14" t="s">
        <v>49</v>
      </c>
      <c r="D3855" t="s">
        <v>15</v>
      </c>
      <c r="E3855" s="14" t="s">
        <v>158</v>
      </c>
      <c r="F3855" s="43">
        <v>2.8377139568328857</v>
      </c>
      <c r="V3855"/>
    </row>
    <row r="3856" spans="1:22" x14ac:dyDescent="0.2">
      <c r="A3856" s="14" t="s">
        <v>70</v>
      </c>
      <c r="B3856" s="14" t="s">
        <v>70</v>
      </c>
      <c r="C3856" s="14" t="s">
        <v>141</v>
      </c>
      <c r="D3856" t="s">
        <v>15</v>
      </c>
      <c r="E3856" s="14" t="s">
        <v>158</v>
      </c>
      <c r="F3856" s="43">
        <v>2.9962104745209217E-3</v>
      </c>
      <c r="V3856"/>
    </row>
    <row r="3857" spans="1:22" x14ac:dyDescent="0.2">
      <c r="A3857" s="14" t="s">
        <v>71</v>
      </c>
      <c r="B3857" s="14" t="s">
        <v>70</v>
      </c>
      <c r="C3857" s="14" t="s">
        <v>153</v>
      </c>
      <c r="D3857" t="s">
        <v>15</v>
      </c>
      <c r="E3857" s="14" t="s">
        <v>158</v>
      </c>
      <c r="F3857" s="44">
        <v>17.864643249999997</v>
      </c>
      <c r="V3857"/>
    </row>
    <row r="3858" spans="1:22" x14ac:dyDescent="0.2">
      <c r="A3858" s="14" t="s">
        <v>71</v>
      </c>
      <c r="B3858" s="14" t="s">
        <v>70</v>
      </c>
      <c r="C3858" s="14" t="s">
        <v>49</v>
      </c>
      <c r="D3858" t="s">
        <v>15</v>
      </c>
      <c r="E3858" s="14" t="s">
        <v>158</v>
      </c>
      <c r="F3858" s="43">
        <v>2.8377139568328857</v>
      </c>
      <c r="V3858"/>
    </row>
    <row r="3859" spans="1:22" x14ac:dyDescent="0.2">
      <c r="A3859" s="14" t="s">
        <v>71</v>
      </c>
      <c r="B3859" s="14" t="s">
        <v>70</v>
      </c>
      <c r="C3859" s="14" t="s">
        <v>141</v>
      </c>
      <c r="D3859" t="s">
        <v>15</v>
      </c>
      <c r="E3859" s="14" t="s">
        <v>158</v>
      </c>
      <c r="F3859" s="43">
        <v>2.9962104745209217E-3</v>
      </c>
      <c r="V3859"/>
    </row>
    <row r="3860" spans="1:22" x14ac:dyDescent="0.2">
      <c r="A3860" s="14" t="s">
        <v>72</v>
      </c>
      <c r="B3860" s="14" t="s">
        <v>70</v>
      </c>
      <c r="C3860" s="14" t="s">
        <v>153</v>
      </c>
      <c r="D3860" t="s">
        <v>15</v>
      </c>
      <c r="E3860" s="14" t="s">
        <v>158</v>
      </c>
      <c r="F3860" s="44">
        <v>17.86464325</v>
      </c>
      <c r="V3860"/>
    </row>
    <row r="3861" spans="1:22" x14ac:dyDescent="0.2">
      <c r="A3861" s="14" t="s">
        <v>72</v>
      </c>
      <c r="B3861" s="14" t="s">
        <v>70</v>
      </c>
      <c r="C3861" s="14" t="s">
        <v>49</v>
      </c>
      <c r="D3861" t="s">
        <v>15</v>
      </c>
      <c r="E3861" s="14" t="s">
        <v>158</v>
      </c>
      <c r="F3861" s="43">
        <v>2.8377139568328857</v>
      </c>
      <c r="V3861"/>
    </row>
    <row r="3862" spans="1:22" x14ac:dyDescent="0.2">
      <c r="A3862" s="14" t="s">
        <v>72</v>
      </c>
      <c r="B3862" s="14" t="s">
        <v>70</v>
      </c>
      <c r="C3862" s="14" t="s">
        <v>141</v>
      </c>
      <c r="D3862" t="s">
        <v>15</v>
      </c>
      <c r="E3862" s="14" t="s">
        <v>158</v>
      </c>
      <c r="F3862" s="43">
        <v>2.9962104745209217E-3</v>
      </c>
      <c r="V3862"/>
    </row>
    <row r="3863" spans="1:22" x14ac:dyDescent="0.2">
      <c r="A3863" s="14" t="s">
        <v>70</v>
      </c>
      <c r="B3863" s="14" t="s">
        <v>152</v>
      </c>
      <c r="C3863" s="14" t="s">
        <v>153</v>
      </c>
      <c r="D3863" t="s">
        <v>15</v>
      </c>
      <c r="E3863" s="14" t="s">
        <v>158</v>
      </c>
      <c r="F3863" s="44">
        <v>71.458572999999987</v>
      </c>
      <c r="V3863"/>
    </row>
    <row r="3864" spans="1:22" x14ac:dyDescent="0.2">
      <c r="A3864" s="14" t="s">
        <v>70</v>
      </c>
      <c r="B3864" s="14" t="s">
        <v>152</v>
      </c>
      <c r="C3864" s="14" t="s">
        <v>49</v>
      </c>
      <c r="D3864" t="s">
        <v>15</v>
      </c>
      <c r="E3864" s="14" t="s">
        <v>158</v>
      </c>
      <c r="F3864" s="43">
        <v>11.350855827331543</v>
      </c>
      <c r="V3864"/>
    </row>
    <row r="3865" spans="1:22" x14ac:dyDescent="0.2">
      <c r="A3865" s="14" t="s">
        <v>70</v>
      </c>
      <c r="B3865" s="14" t="s">
        <v>152</v>
      </c>
      <c r="C3865" s="14" t="s">
        <v>141</v>
      </c>
      <c r="D3865" t="s">
        <v>15</v>
      </c>
      <c r="E3865" s="14" t="s">
        <v>158</v>
      </c>
      <c r="F3865" s="43">
        <v>1.1984841898083687E-2</v>
      </c>
      <c r="V3865"/>
    </row>
    <row r="3866" spans="1:22" x14ac:dyDescent="0.2">
      <c r="A3866" s="14" t="s">
        <v>71</v>
      </c>
      <c r="B3866" s="14" t="s">
        <v>152</v>
      </c>
      <c r="C3866" s="14" t="s">
        <v>153</v>
      </c>
      <c r="D3866" t="s">
        <v>15</v>
      </c>
      <c r="E3866" s="14" t="s">
        <v>158</v>
      </c>
      <c r="F3866" s="44">
        <v>71.458572999999987</v>
      </c>
      <c r="V3866"/>
    </row>
    <row r="3867" spans="1:22" x14ac:dyDescent="0.2">
      <c r="A3867" s="14" t="s">
        <v>71</v>
      </c>
      <c r="B3867" s="14" t="s">
        <v>152</v>
      </c>
      <c r="C3867" s="14" t="s">
        <v>49</v>
      </c>
      <c r="D3867" t="s">
        <v>15</v>
      </c>
      <c r="E3867" s="14" t="s">
        <v>158</v>
      </c>
      <c r="F3867" s="43">
        <v>11.350855827331543</v>
      </c>
      <c r="V3867"/>
    </row>
    <row r="3868" spans="1:22" x14ac:dyDescent="0.2">
      <c r="A3868" s="14" t="s">
        <v>71</v>
      </c>
      <c r="B3868" s="14" t="s">
        <v>152</v>
      </c>
      <c r="C3868" s="14" t="s">
        <v>141</v>
      </c>
      <c r="D3868" t="s">
        <v>15</v>
      </c>
      <c r="E3868" s="14" t="s">
        <v>158</v>
      </c>
      <c r="F3868" s="43">
        <v>1.1984841898083687E-2</v>
      </c>
      <c r="V3868"/>
    </row>
    <row r="3869" spans="1:22" x14ac:dyDescent="0.2">
      <c r="A3869" s="14" t="s">
        <v>72</v>
      </c>
      <c r="B3869" s="14" t="s">
        <v>152</v>
      </c>
      <c r="C3869" s="14" t="s">
        <v>153</v>
      </c>
      <c r="D3869" t="s">
        <v>15</v>
      </c>
      <c r="E3869" s="14" t="s">
        <v>158</v>
      </c>
      <c r="F3869" s="44">
        <v>71.458573000000001</v>
      </c>
      <c r="V3869"/>
    </row>
    <row r="3870" spans="1:22" x14ac:dyDescent="0.2">
      <c r="A3870" s="14" t="s">
        <v>72</v>
      </c>
      <c r="B3870" s="14" t="s">
        <v>152</v>
      </c>
      <c r="C3870" s="14" t="s">
        <v>49</v>
      </c>
      <c r="D3870" t="s">
        <v>15</v>
      </c>
      <c r="E3870" s="14" t="s">
        <v>158</v>
      </c>
      <c r="F3870" s="43">
        <v>11.350855827331543</v>
      </c>
      <c r="V3870"/>
    </row>
    <row r="3871" spans="1:22" x14ac:dyDescent="0.2">
      <c r="A3871" s="14" t="s">
        <v>72</v>
      </c>
      <c r="B3871" s="14" t="s">
        <v>152</v>
      </c>
      <c r="C3871" s="14" t="s">
        <v>141</v>
      </c>
      <c r="D3871" t="s">
        <v>15</v>
      </c>
      <c r="E3871" s="14" t="s">
        <v>158</v>
      </c>
      <c r="F3871" s="43">
        <v>1.1984841898083687E-2</v>
      </c>
      <c r="V3871"/>
    </row>
    <row r="3872" spans="1:22" x14ac:dyDescent="0.2">
      <c r="A3872" s="14" t="s">
        <v>70</v>
      </c>
      <c r="B3872" s="14" t="s">
        <v>70</v>
      </c>
      <c r="C3872" s="14" t="s">
        <v>153</v>
      </c>
      <c r="D3872" t="s">
        <v>15</v>
      </c>
      <c r="E3872" s="14" t="s">
        <v>161</v>
      </c>
      <c r="F3872" s="43">
        <v>4.8766659999999993</v>
      </c>
      <c r="V3872"/>
    </row>
    <row r="3873" spans="1:22" x14ac:dyDescent="0.2">
      <c r="A3873" s="14" t="s">
        <v>70</v>
      </c>
      <c r="B3873" s="14" t="s">
        <v>70</v>
      </c>
      <c r="C3873" s="14" t="s">
        <v>49</v>
      </c>
      <c r="D3873" t="s">
        <v>15</v>
      </c>
      <c r="E3873" s="14" t="s">
        <v>161</v>
      </c>
      <c r="F3873" s="43">
        <v>0.77463525533676147</v>
      </c>
      <c r="V3873"/>
    </row>
    <row r="3874" spans="1:22" x14ac:dyDescent="0.2">
      <c r="A3874" s="14" t="s">
        <v>70</v>
      </c>
      <c r="B3874" s="14" t="s">
        <v>70</v>
      </c>
      <c r="C3874" s="14" t="s">
        <v>141</v>
      </c>
      <c r="D3874" t="s">
        <v>15</v>
      </c>
      <c r="E3874" s="14" t="s">
        <v>161</v>
      </c>
      <c r="F3874" s="43">
        <v>8.1790145486593246E-4</v>
      </c>
      <c r="V3874"/>
    </row>
    <row r="3875" spans="1:22" x14ac:dyDescent="0.2">
      <c r="A3875" s="14" t="s">
        <v>71</v>
      </c>
      <c r="B3875" s="14" t="s">
        <v>70</v>
      </c>
      <c r="C3875" s="14" t="s">
        <v>153</v>
      </c>
      <c r="D3875" t="s">
        <v>15</v>
      </c>
      <c r="E3875" s="14" t="s">
        <v>161</v>
      </c>
      <c r="F3875" s="43">
        <v>4.8766659999999993</v>
      </c>
      <c r="V3875"/>
    </row>
    <row r="3876" spans="1:22" x14ac:dyDescent="0.2">
      <c r="A3876" s="14" t="s">
        <v>71</v>
      </c>
      <c r="B3876" s="14" t="s">
        <v>70</v>
      </c>
      <c r="C3876" s="14" t="s">
        <v>49</v>
      </c>
      <c r="D3876" t="s">
        <v>15</v>
      </c>
      <c r="E3876" s="14" t="s">
        <v>161</v>
      </c>
      <c r="F3876" s="43">
        <v>0.77463525533676147</v>
      </c>
      <c r="V3876"/>
    </row>
    <row r="3877" spans="1:22" x14ac:dyDescent="0.2">
      <c r="A3877" s="14" t="s">
        <v>71</v>
      </c>
      <c r="B3877" s="14" t="s">
        <v>70</v>
      </c>
      <c r="C3877" s="14" t="s">
        <v>141</v>
      </c>
      <c r="D3877" t="s">
        <v>15</v>
      </c>
      <c r="E3877" s="14" t="s">
        <v>161</v>
      </c>
      <c r="F3877" s="43">
        <v>8.1790145486593246E-4</v>
      </c>
      <c r="V3877"/>
    </row>
    <row r="3878" spans="1:22" x14ac:dyDescent="0.2">
      <c r="A3878" s="14" t="s">
        <v>72</v>
      </c>
      <c r="B3878" s="14" t="s">
        <v>70</v>
      </c>
      <c r="C3878" s="14" t="s">
        <v>153</v>
      </c>
      <c r="D3878" t="s">
        <v>15</v>
      </c>
      <c r="E3878" s="14" t="s">
        <v>161</v>
      </c>
      <c r="F3878" s="43">
        <v>4.8766659999999993</v>
      </c>
      <c r="V3878"/>
    </row>
    <row r="3879" spans="1:22" x14ac:dyDescent="0.2">
      <c r="A3879" s="14" t="s">
        <v>72</v>
      </c>
      <c r="B3879" s="14" t="s">
        <v>70</v>
      </c>
      <c r="C3879" s="14" t="s">
        <v>49</v>
      </c>
      <c r="D3879" t="s">
        <v>15</v>
      </c>
      <c r="E3879" s="14" t="s">
        <v>161</v>
      </c>
      <c r="F3879" s="43">
        <v>0.77463525533676147</v>
      </c>
      <c r="V3879"/>
    </row>
    <row r="3880" spans="1:22" x14ac:dyDescent="0.2">
      <c r="A3880" s="14" t="s">
        <v>72</v>
      </c>
      <c r="B3880" s="14" t="s">
        <v>70</v>
      </c>
      <c r="C3880" s="14" t="s">
        <v>141</v>
      </c>
      <c r="D3880" t="s">
        <v>15</v>
      </c>
      <c r="E3880" s="14" t="s">
        <v>161</v>
      </c>
      <c r="F3880" s="43">
        <v>8.1790145486593246E-4</v>
      </c>
      <c r="V3880"/>
    </row>
    <row r="3881" spans="1:22" x14ac:dyDescent="0.2">
      <c r="A3881" s="14" t="s">
        <v>70</v>
      </c>
      <c r="B3881" s="14" t="s">
        <v>152</v>
      </c>
      <c r="C3881" s="14" t="s">
        <v>153</v>
      </c>
      <c r="D3881" t="s">
        <v>15</v>
      </c>
      <c r="E3881" s="14" t="s">
        <v>161</v>
      </c>
      <c r="F3881" s="43">
        <v>4.8766660000000002</v>
      </c>
      <c r="V3881"/>
    </row>
    <row r="3882" spans="1:22" x14ac:dyDescent="0.2">
      <c r="A3882" s="14" t="s">
        <v>70</v>
      </c>
      <c r="B3882" s="14" t="s">
        <v>152</v>
      </c>
      <c r="C3882" s="14" t="s">
        <v>49</v>
      </c>
      <c r="D3882" t="s">
        <v>15</v>
      </c>
      <c r="E3882" s="14" t="s">
        <v>161</v>
      </c>
      <c r="F3882" s="43">
        <v>0.77463525533676147</v>
      </c>
      <c r="V3882"/>
    </row>
    <row r="3883" spans="1:22" x14ac:dyDescent="0.2">
      <c r="A3883" s="14" t="s">
        <v>70</v>
      </c>
      <c r="B3883" s="14" t="s">
        <v>152</v>
      </c>
      <c r="C3883" s="14" t="s">
        <v>141</v>
      </c>
      <c r="D3883" t="s">
        <v>15</v>
      </c>
      <c r="E3883" s="14" t="s">
        <v>161</v>
      </c>
      <c r="F3883" s="43">
        <v>8.1790145486593246E-4</v>
      </c>
      <c r="V3883"/>
    </row>
    <row r="3884" spans="1:22" x14ac:dyDescent="0.2">
      <c r="A3884" s="14" t="s">
        <v>71</v>
      </c>
      <c r="B3884" s="14" t="s">
        <v>152</v>
      </c>
      <c r="C3884" s="14" t="s">
        <v>153</v>
      </c>
      <c r="D3884" t="s">
        <v>15</v>
      </c>
      <c r="E3884" s="14" t="s">
        <v>161</v>
      </c>
      <c r="F3884" s="43">
        <v>4.8766660000000011</v>
      </c>
      <c r="V3884"/>
    </row>
    <row r="3885" spans="1:22" x14ac:dyDescent="0.2">
      <c r="A3885" s="14" t="s">
        <v>71</v>
      </c>
      <c r="B3885" s="14" t="s">
        <v>152</v>
      </c>
      <c r="C3885" s="14" t="s">
        <v>49</v>
      </c>
      <c r="D3885" t="s">
        <v>15</v>
      </c>
      <c r="E3885" s="14" t="s">
        <v>161</v>
      </c>
      <c r="F3885" s="43">
        <v>0.77463525533676147</v>
      </c>
      <c r="V3885"/>
    </row>
    <row r="3886" spans="1:22" x14ac:dyDescent="0.2">
      <c r="A3886" s="14" t="s">
        <v>71</v>
      </c>
      <c r="B3886" s="14" t="s">
        <v>152</v>
      </c>
      <c r="C3886" s="14" t="s">
        <v>141</v>
      </c>
      <c r="D3886" t="s">
        <v>15</v>
      </c>
      <c r="E3886" s="14" t="s">
        <v>161</v>
      </c>
      <c r="F3886" s="43">
        <v>8.1790145486593246E-4</v>
      </c>
      <c r="V3886"/>
    </row>
    <row r="3887" spans="1:22" x14ac:dyDescent="0.2">
      <c r="A3887" s="14" t="s">
        <v>72</v>
      </c>
      <c r="B3887" s="14" t="s">
        <v>152</v>
      </c>
      <c r="C3887" s="14" t="s">
        <v>153</v>
      </c>
      <c r="D3887" t="s">
        <v>15</v>
      </c>
      <c r="E3887" s="14" t="s">
        <v>161</v>
      </c>
      <c r="F3887" s="43">
        <v>4.8766659999999993</v>
      </c>
      <c r="V3887"/>
    </row>
    <row r="3888" spans="1:22" x14ac:dyDescent="0.2">
      <c r="A3888" s="14" t="s">
        <v>72</v>
      </c>
      <c r="B3888" s="14" t="s">
        <v>152</v>
      </c>
      <c r="C3888" s="14" t="s">
        <v>49</v>
      </c>
      <c r="D3888" t="s">
        <v>15</v>
      </c>
      <c r="E3888" s="14" t="s">
        <v>161</v>
      </c>
      <c r="F3888" s="43">
        <v>0.77463525533676147</v>
      </c>
      <c r="V3888"/>
    </row>
    <row r="3889" spans="1:22" x14ac:dyDescent="0.2">
      <c r="A3889" s="14" t="s">
        <v>72</v>
      </c>
      <c r="B3889" s="14" t="s">
        <v>152</v>
      </c>
      <c r="C3889" s="14" t="s">
        <v>141</v>
      </c>
      <c r="D3889" t="s">
        <v>15</v>
      </c>
      <c r="E3889" s="14" t="s">
        <v>161</v>
      </c>
      <c r="F3889" s="43">
        <v>8.1790145486593246E-4</v>
      </c>
      <c r="V3889"/>
    </row>
    <row r="3890" spans="1:22" x14ac:dyDescent="0.2">
      <c r="A3890" s="14" t="s">
        <v>70</v>
      </c>
      <c r="B3890" s="14" t="s">
        <v>70</v>
      </c>
      <c r="C3890" s="14" t="s">
        <v>153</v>
      </c>
      <c r="D3890" t="s">
        <v>15</v>
      </c>
      <c r="E3890" s="14" t="s">
        <v>160</v>
      </c>
      <c r="F3890" s="44">
        <v>0.90978700000000012</v>
      </c>
      <c r="V3890"/>
    </row>
    <row r="3891" spans="1:22" x14ac:dyDescent="0.2">
      <c r="A3891" s="14" t="s">
        <v>70</v>
      </c>
      <c r="B3891" s="14" t="s">
        <v>70</v>
      </c>
      <c r="C3891" s="14" t="s">
        <v>49</v>
      </c>
      <c r="D3891" t="s">
        <v>15</v>
      </c>
      <c r="E3891" s="14" t="s">
        <v>160</v>
      </c>
      <c r="F3891" s="43">
        <v>0.14451535046100616</v>
      </c>
      <c r="V3891"/>
    </row>
    <row r="3892" spans="1:22" x14ac:dyDescent="0.2">
      <c r="A3892" s="14" t="s">
        <v>70</v>
      </c>
      <c r="B3892" s="14" t="s">
        <v>70</v>
      </c>
      <c r="C3892" s="14" t="s">
        <v>141</v>
      </c>
      <c r="D3892" t="s">
        <v>15</v>
      </c>
      <c r="E3892" s="14" t="s">
        <v>160</v>
      </c>
      <c r="F3892" s="43">
        <v>1.5258706116583198E-4</v>
      </c>
      <c r="V3892"/>
    </row>
    <row r="3893" spans="1:22" x14ac:dyDescent="0.2">
      <c r="A3893" s="14" t="s">
        <v>71</v>
      </c>
      <c r="B3893" s="14" t="s">
        <v>70</v>
      </c>
      <c r="C3893" s="14" t="s">
        <v>153</v>
      </c>
      <c r="D3893" t="s">
        <v>15</v>
      </c>
      <c r="E3893" s="14" t="s">
        <v>160</v>
      </c>
      <c r="F3893" s="44">
        <v>0.90978700000000001</v>
      </c>
      <c r="V3893"/>
    </row>
    <row r="3894" spans="1:22" x14ac:dyDescent="0.2">
      <c r="A3894" s="14" t="s">
        <v>71</v>
      </c>
      <c r="B3894" s="14" t="s">
        <v>70</v>
      </c>
      <c r="C3894" s="14" t="s">
        <v>49</v>
      </c>
      <c r="D3894" t="s">
        <v>15</v>
      </c>
      <c r="E3894" s="14" t="s">
        <v>160</v>
      </c>
      <c r="F3894" s="43">
        <v>0.14451535046100616</v>
      </c>
      <c r="V3894"/>
    </row>
    <row r="3895" spans="1:22" x14ac:dyDescent="0.2">
      <c r="A3895" s="14" t="s">
        <v>71</v>
      </c>
      <c r="B3895" s="14" t="s">
        <v>70</v>
      </c>
      <c r="C3895" s="14" t="s">
        <v>141</v>
      </c>
      <c r="D3895" t="s">
        <v>15</v>
      </c>
      <c r="E3895" s="14" t="s">
        <v>160</v>
      </c>
      <c r="F3895" s="43">
        <v>1.5258706116583198E-4</v>
      </c>
      <c r="V3895"/>
    </row>
    <row r="3896" spans="1:22" x14ac:dyDescent="0.2">
      <c r="A3896" s="14" t="s">
        <v>72</v>
      </c>
      <c r="B3896" s="14" t="s">
        <v>70</v>
      </c>
      <c r="C3896" s="14" t="s">
        <v>153</v>
      </c>
      <c r="D3896" t="s">
        <v>15</v>
      </c>
      <c r="E3896" s="14" t="s">
        <v>160</v>
      </c>
      <c r="F3896" s="44">
        <v>0.90978700000000001</v>
      </c>
      <c r="V3896"/>
    </row>
    <row r="3897" spans="1:22" x14ac:dyDescent="0.2">
      <c r="A3897" s="14" t="s">
        <v>72</v>
      </c>
      <c r="B3897" s="14" t="s">
        <v>70</v>
      </c>
      <c r="C3897" s="14" t="s">
        <v>49</v>
      </c>
      <c r="D3897" t="s">
        <v>15</v>
      </c>
      <c r="E3897" s="14" t="s">
        <v>160</v>
      </c>
      <c r="F3897" s="43">
        <v>0.14451535046100616</v>
      </c>
      <c r="V3897"/>
    </row>
    <row r="3898" spans="1:22" x14ac:dyDescent="0.2">
      <c r="A3898" s="14" t="s">
        <v>72</v>
      </c>
      <c r="B3898" s="14" t="s">
        <v>70</v>
      </c>
      <c r="C3898" s="14" t="s">
        <v>141</v>
      </c>
      <c r="D3898" t="s">
        <v>15</v>
      </c>
      <c r="E3898" s="14" t="s">
        <v>160</v>
      </c>
      <c r="F3898" s="43">
        <v>1.5258706116583198E-4</v>
      </c>
      <c r="V3898"/>
    </row>
    <row r="3899" spans="1:22" x14ac:dyDescent="0.2">
      <c r="A3899" s="14" t="s">
        <v>70</v>
      </c>
      <c r="B3899" s="14" t="s">
        <v>152</v>
      </c>
      <c r="C3899" s="14" t="s">
        <v>153</v>
      </c>
      <c r="D3899" t="s">
        <v>15</v>
      </c>
      <c r="E3899" s="14" t="s">
        <v>160</v>
      </c>
      <c r="F3899" s="44">
        <v>0.90978700000000012</v>
      </c>
      <c r="V3899"/>
    </row>
    <row r="3900" spans="1:22" x14ac:dyDescent="0.2">
      <c r="A3900" s="14" t="s">
        <v>70</v>
      </c>
      <c r="B3900" s="14" t="s">
        <v>152</v>
      </c>
      <c r="C3900" s="14" t="s">
        <v>49</v>
      </c>
      <c r="D3900" t="s">
        <v>15</v>
      </c>
      <c r="E3900" s="14" t="s">
        <v>160</v>
      </c>
      <c r="F3900" s="43">
        <v>0.14451535046100616</v>
      </c>
      <c r="V3900"/>
    </row>
    <row r="3901" spans="1:22" x14ac:dyDescent="0.2">
      <c r="A3901" s="14" t="s">
        <v>70</v>
      </c>
      <c r="B3901" s="14" t="s">
        <v>152</v>
      </c>
      <c r="C3901" s="14" t="s">
        <v>141</v>
      </c>
      <c r="D3901" t="s">
        <v>15</v>
      </c>
      <c r="E3901" s="14" t="s">
        <v>160</v>
      </c>
      <c r="F3901" s="43">
        <v>1.5258706116583198E-4</v>
      </c>
      <c r="V3901"/>
    </row>
    <row r="3902" spans="1:22" x14ac:dyDescent="0.2">
      <c r="A3902" s="14" t="s">
        <v>71</v>
      </c>
      <c r="B3902" s="14" t="s">
        <v>152</v>
      </c>
      <c r="C3902" s="14" t="s">
        <v>153</v>
      </c>
      <c r="D3902" t="s">
        <v>15</v>
      </c>
      <c r="E3902" s="14" t="s">
        <v>160</v>
      </c>
      <c r="F3902" s="44">
        <v>0.90978700000000001</v>
      </c>
      <c r="V3902"/>
    </row>
    <row r="3903" spans="1:22" x14ac:dyDescent="0.2">
      <c r="A3903" s="14" t="s">
        <v>71</v>
      </c>
      <c r="B3903" s="14" t="s">
        <v>152</v>
      </c>
      <c r="C3903" s="14" t="s">
        <v>49</v>
      </c>
      <c r="D3903" t="s">
        <v>15</v>
      </c>
      <c r="E3903" s="14" t="s">
        <v>160</v>
      </c>
      <c r="F3903" s="43">
        <v>0.14451535046100616</v>
      </c>
      <c r="V3903"/>
    </row>
    <row r="3904" spans="1:22" x14ac:dyDescent="0.2">
      <c r="A3904" s="14" t="s">
        <v>71</v>
      </c>
      <c r="B3904" s="14" t="s">
        <v>152</v>
      </c>
      <c r="C3904" s="14" t="s">
        <v>141</v>
      </c>
      <c r="D3904" t="s">
        <v>15</v>
      </c>
      <c r="E3904" s="14" t="s">
        <v>160</v>
      </c>
      <c r="F3904" s="43">
        <v>1.5258706116583198E-4</v>
      </c>
      <c r="V3904"/>
    </row>
    <row r="3905" spans="1:22" x14ac:dyDescent="0.2">
      <c r="A3905" s="14" t="s">
        <v>72</v>
      </c>
      <c r="B3905" s="14" t="s">
        <v>152</v>
      </c>
      <c r="C3905" s="14" t="s">
        <v>153</v>
      </c>
      <c r="D3905" t="s">
        <v>15</v>
      </c>
      <c r="E3905" s="14" t="s">
        <v>160</v>
      </c>
      <c r="F3905" s="44">
        <v>0.90978700000000012</v>
      </c>
      <c r="V3905"/>
    </row>
    <row r="3906" spans="1:22" x14ac:dyDescent="0.2">
      <c r="A3906" s="14" t="s">
        <v>72</v>
      </c>
      <c r="B3906" s="14" t="s">
        <v>152</v>
      </c>
      <c r="C3906" s="14" t="s">
        <v>49</v>
      </c>
      <c r="D3906" t="s">
        <v>15</v>
      </c>
      <c r="E3906" s="14" t="s">
        <v>160</v>
      </c>
      <c r="F3906" s="43">
        <v>0.14451535046100616</v>
      </c>
      <c r="V3906"/>
    </row>
    <row r="3907" spans="1:22" x14ac:dyDescent="0.2">
      <c r="A3907" s="14" t="s">
        <v>72</v>
      </c>
      <c r="B3907" s="14" t="s">
        <v>152</v>
      </c>
      <c r="C3907" s="14" t="s">
        <v>141</v>
      </c>
      <c r="D3907" t="s">
        <v>15</v>
      </c>
      <c r="E3907" s="14" t="s">
        <v>160</v>
      </c>
      <c r="F3907" s="43">
        <v>1.5258706116583198E-4</v>
      </c>
      <c r="V3907"/>
    </row>
    <row r="3908" spans="1:22" x14ac:dyDescent="0.2">
      <c r="A3908" s="14" t="s">
        <v>70</v>
      </c>
      <c r="B3908" s="14" t="s">
        <v>70</v>
      </c>
      <c r="C3908" s="14" t="s">
        <v>153</v>
      </c>
      <c r="D3908" t="s">
        <v>15</v>
      </c>
      <c r="E3908" s="14" t="s">
        <v>159</v>
      </c>
      <c r="F3908" s="43">
        <v>10.063008</v>
      </c>
      <c r="V3908"/>
    </row>
    <row r="3909" spans="1:22" x14ac:dyDescent="0.2">
      <c r="A3909" s="14" t="s">
        <v>70</v>
      </c>
      <c r="B3909" s="14" t="s">
        <v>70</v>
      </c>
      <c r="C3909" s="14" t="s">
        <v>49</v>
      </c>
      <c r="D3909" t="s">
        <v>15</v>
      </c>
      <c r="E3909" s="14" t="s">
        <v>159</v>
      </c>
      <c r="F3909" s="43">
        <v>1.5984611511230469</v>
      </c>
      <c r="V3909"/>
    </row>
    <row r="3910" spans="1:22" x14ac:dyDescent="0.2">
      <c r="A3910" s="14" t="s">
        <v>70</v>
      </c>
      <c r="B3910" s="14" t="s">
        <v>70</v>
      </c>
      <c r="C3910" s="14" t="s">
        <v>141</v>
      </c>
      <c r="D3910" t="s">
        <v>15</v>
      </c>
      <c r="E3910" s="14" t="s">
        <v>159</v>
      </c>
      <c r="F3910" s="43">
        <v>1.6877410234883428E-3</v>
      </c>
      <c r="V3910"/>
    </row>
    <row r="3911" spans="1:22" x14ac:dyDescent="0.2">
      <c r="A3911" s="14" t="s">
        <v>71</v>
      </c>
      <c r="B3911" s="14" t="s">
        <v>70</v>
      </c>
      <c r="C3911" s="14" t="s">
        <v>153</v>
      </c>
      <c r="D3911" t="s">
        <v>15</v>
      </c>
      <c r="E3911" s="14" t="s">
        <v>159</v>
      </c>
      <c r="F3911" s="43">
        <v>10.063008</v>
      </c>
      <c r="V3911"/>
    </row>
    <row r="3912" spans="1:22" x14ac:dyDescent="0.2">
      <c r="A3912" s="14" t="s">
        <v>71</v>
      </c>
      <c r="B3912" s="14" t="s">
        <v>70</v>
      </c>
      <c r="C3912" s="14" t="s">
        <v>49</v>
      </c>
      <c r="D3912" t="s">
        <v>15</v>
      </c>
      <c r="E3912" s="14" t="s">
        <v>159</v>
      </c>
      <c r="F3912" s="43">
        <v>1.5984611511230469</v>
      </c>
      <c r="V3912"/>
    </row>
    <row r="3913" spans="1:22" x14ac:dyDescent="0.2">
      <c r="A3913" s="14" t="s">
        <v>71</v>
      </c>
      <c r="B3913" s="14" t="s">
        <v>70</v>
      </c>
      <c r="C3913" s="14" t="s">
        <v>141</v>
      </c>
      <c r="D3913" t="s">
        <v>15</v>
      </c>
      <c r="E3913" s="14" t="s">
        <v>159</v>
      </c>
      <c r="F3913" s="43">
        <v>1.6877410234883428E-3</v>
      </c>
      <c r="V3913"/>
    </row>
    <row r="3914" spans="1:22" x14ac:dyDescent="0.2">
      <c r="A3914" s="14" t="s">
        <v>72</v>
      </c>
      <c r="B3914" s="14" t="s">
        <v>70</v>
      </c>
      <c r="C3914" s="14" t="s">
        <v>153</v>
      </c>
      <c r="D3914" t="s">
        <v>15</v>
      </c>
      <c r="E3914" s="14" t="s">
        <v>159</v>
      </c>
      <c r="F3914" s="43">
        <v>10.063008</v>
      </c>
      <c r="V3914"/>
    </row>
    <row r="3915" spans="1:22" x14ac:dyDescent="0.2">
      <c r="A3915" s="14" t="s">
        <v>72</v>
      </c>
      <c r="B3915" s="14" t="s">
        <v>70</v>
      </c>
      <c r="C3915" s="14" t="s">
        <v>49</v>
      </c>
      <c r="D3915" t="s">
        <v>15</v>
      </c>
      <c r="E3915" s="14" t="s">
        <v>159</v>
      </c>
      <c r="F3915" s="43">
        <v>1.5984611511230469</v>
      </c>
      <c r="V3915"/>
    </row>
    <row r="3916" spans="1:22" x14ac:dyDescent="0.2">
      <c r="A3916" s="14" t="s">
        <v>72</v>
      </c>
      <c r="B3916" s="14" t="s">
        <v>70</v>
      </c>
      <c r="C3916" s="14" t="s">
        <v>141</v>
      </c>
      <c r="D3916" t="s">
        <v>15</v>
      </c>
      <c r="E3916" s="14" t="s">
        <v>159</v>
      </c>
      <c r="F3916" s="43">
        <v>1.6877410234883428E-3</v>
      </c>
      <c r="V3916"/>
    </row>
    <row r="3917" spans="1:22" x14ac:dyDescent="0.2">
      <c r="A3917" s="14" t="s">
        <v>70</v>
      </c>
      <c r="B3917" s="14" t="s">
        <v>152</v>
      </c>
      <c r="C3917" s="14" t="s">
        <v>153</v>
      </c>
      <c r="D3917" t="s">
        <v>15</v>
      </c>
      <c r="E3917" s="14" t="s">
        <v>159</v>
      </c>
      <c r="F3917" s="43">
        <v>10.063008</v>
      </c>
      <c r="V3917"/>
    </row>
    <row r="3918" spans="1:22" x14ac:dyDescent="0.2">
      <c r="A3918" s="14" t="s">
        <v>70</v>
      </c>
      <c r="B3918" s="14" t="s">
        <v>152</v>
      </c>
      <c r="C3918" s="14" t="s">
        <v>49</v>
      </c>
      <c r="D3918" t="s">
        <v>15</v>
      </c>
      <c r="E3918" s="14" t="s">
        <v>159</v>
      </c>
      <c r="F3918" s="43">
        <v>1.5984611511230469</v>
      </c>
      <c r="V3918"/>
    </row>
    <row r="3919" spans="1:22" x14ac:dyDescent="0.2">
      <c r="A3919" s="14" t="s">
        <v>70</v>
      </c>
      <c r="B3919" s="14" t="s">
        <v>152</v>
      </c>
      <c r="C3919" s="14" t="s">
        <v>141</v>
      </c>
      <c r="D3919" t="s">
        <v>15</v>
      </c>
      <c r="E3919" s="14" t="s">
        <v>159</v>
      </c>
      <c r="F3919" s="43">
        <v>1.6877410234883428E-3</v>
      </c>
      <c r="V3919"/>
    </row>
    <row r="3920" spans="1:22" x14ac:dyDescent="0.2">
      <c r="A3920" s="14" t="s">
        <v>71</v>
      </c>
      <c r="B3920" s="14" t="s">
        <v>152</v>
      </c>
      <c r="C3920" s="14" t="s">
        <v>153</v>
      </c>
      <c r="D3920" t="s">
        <v>15</v>
      </c>
      <c r="E3920" s="14" t="s">
        <v>159</v>
      </c>
      <c r="F3920" s="43">
        <v>10.063008</v>
      </c>
      <c r="V3920"/>
    </row>
    <row r="3921" spans="1:22" x14ac:dyDescent="0.2">
      <c r="A3921" s="14" t="s">
        <v>71</v>
      </c>
      <c r="B3921" s="14" t="s">
        <v>152</v>
      </c>
      <c r="C3921" s="14" t="s">
        <v>49</v>
      </c>
      <c r="D3921" t="s">
        <v>15</v>
      </c>
      <c r="E3921" s="14" t="s">
        <v>159</v>
      </c>
      <c r="F3921" s="43">
        <v>1.5984611511230469</v>
      </c>
      <c r="V3921"/>
    </row>
    <row r="3922" spans="1:22" x14ac:dyDescent="0.2">
      <c r="A3922" s="14" t="s">
        <v>71</v>
      </c>
      <c r="B3922" s="14" t="s">
        <v>152</v>
      </c>
      <c r="C3922" s="14" t="s">
        <v>141</v>
      </c>
      <c r="D3922" t="s">
        <v>15</v>
      </c>
      <c r="E3922" s="14" t="s">
        <v>159</v>
      </c>
      <c r="F3922" s="43">
        <v>1.6877410234883428E-3</v>
      </c>
      <c r="V3922"/>
    </row>
    <row r="3923" spans="1:22" x14ac:dyDescent="0.2">
      <c r="A3923" s="14" t="s">
        <v>72</v>
      </c>
      <c r="B3923" s="14" t="s">
        <v>152</v>
      </c>
      <c r="C3923" s="14" t="s">
        <v>153</v>
      </c>
      <c r="D3923" t="s">
        <v>15</v>
      </c>
      <c r="E3923" s="14" t="s">
        <v>159</v>
      </c>
      <c r="F3923" s="43">
        <v>10.063008</v>
      </c>
      <c r="V3923"/>
    </row>
    <row r="3924" spans="1:22" x14ac:dyDescent="0.2">
      <c r="A3924" s="14" t="s">
        <v>72</v>
      </c>
      <c r="B3924" s="14" t="s">
        <v>152</v>
      </c>
      <c r="C3924" s="14" t="s">
        <v>49</v>
      </c>
      <c r="D3924" t="s">
        <v>15</v>
      </c>
      <c r="E3924" s="14" t="s">
        <v>159</v>
      </c>
      <c r="F3924" s="43">
        <v>1.5984611511230469</v>
      </c>
      <c r="V3924"/>
    </row>
    <row r="3925" spans="1:22" x14ac:dyDescent="0.2">
      <c r="A3925" s="14" t="s">
        <v>72</v>
      </c>
      <c r="B3925" s="14" t="s">
        <v>152</v>
      </c>
      <c r="C3925" s="14" t="s">
        <v>141</v>
      </c>
      <c r="D3925" t="s">
        <v>15</v>
      </c>
      <c r="E3925" s="14" t="s">
        <v>159</v>
      </c>
      <c r="F3925" s="43">
        <v>1.6877410234883428E-3</v>
      </c>
      <c r="V3925"/>
    </row>
    <row r="3926" spans="1:22" x14ac:dyDescent="0.2">
      <c r="A3926" s="14" t="s">
        <v>70</v>
      </c>
      <c r="B3926" s="14" t="s">
        <v>70</v>
      </c>
      <c r="C3926" s="14" t="s">
        <v>153</v>
      </c>
      <c r="D3926" t="s">
        <v>15</v>
      </c>
      <c r="E3926" s="14" t="s">
        <v>162</v>
      </c>
      <c r="F3926" s="43">
        <v>0.18152836669469252</v>
      </c>
      <c r="V3926"/>
    </row>
    <row r="3927" spans="1:22" x14ac:dyDescent="0.2">
      <c r="A3927" s="14" t="s">
        <v>70</v>
      </c>
      <c r="B3927" s="14" t="s">
        <v>70</v>
      </c>
      <c r="C3927" s="14" t="s">
        <v>49</v>
      </c>
      <c r="D3927" t="s">
        <v>15</v>
      </c>
      <c r="E3927" s="14" t="s">
        <v>162</v>
      </c>
      <c r="F3927" s="43">
        <v>2.883492037653923E-2</v>
      </c>
      <c r="V3927"/>
    </row>
    <row r="3928" spans="1:22" x14ac:dyDescent="0.2">
      <c r="A3928" s="14" t="s">
        <v>70</v>
      </c>
      <c r="B3928" s="14" t="s">
        <v>70</v>
      </c>
      <c r="C3928" s="14" t="s">
        <v>141</v>
      </c>
      <c r="D3928" t="s">
        <v>15</v>
      </c>
      <c r="E3928" s="14" t="s">
        <v>162</v>
      </c>
      <c r="F3928" s="43">
        <v>3.0445455195149407E-5</v>
      </c>
      <c r="V3928"/>
    </row>
    <row r="3929" spans="1:22" x14ac:dyDescent="0.2">
      <c r="A3929" s="14" t="s">
        <v>71</v>
      </c>
      <c r="B3929" s="14" t="s">
        <v>70</v>
      </c>
      <c r="C3929" s="14" t="s">
        <v>153</v>
      </c>
      <c r="D3929" t="s">
        <v>15</v>
      </c>
      <c r="E3929" s="14" t="s">
        <v>162</v>
      </c>
      <c r="F3929" s="43">
        <v>0.18152836669469252</v>
      </c>
      <c r="V3929"/>
    </row>
    <row r="3930" spans="1:22" x14ac:dyDescent="0.2">
      <c r="A3930" s="14" t="s">
        <v>71</v>
      </c>
      <c r="B3930" s="14" t="s">
        <v>70</v>
      </c>
      <c r="C3930" s="14" t="s">
        <v>49</v>
      </c>
      <c r="D3930" t="s">
        <v>15</v>
      </c>
      <c r="E3930" s="14" t="s">
        <v>162</v>
      </c>
      <c r="F3930" s="43">
        <v>2.883492037653923E-2</v>
      </c>
      <c r="V3930"/>
    </row>
    <row r="3931" spans="1:22" x14ac:dyDescent="0.2">
      <c r="A3931" s="14" t="s">
        <v>71</v>
      </c>
      <c r="B3931" s="14" t="s">
        <v>70</v>
      </c>
      <c r="C3931" s="14" t="s">
        <v>141</v>
      </c>
      <c r="D3931" t="s">
        <v>15</v>
      </c>
      <c r="E3931" s="14" t="s">
        <v>162</v>
      </c>
      <c r="F3931" s="43">
        <v>3.0445455195149407E-5</v>
      </c>
      <c r="V3931"/>
    </row>
    <row r="3932" spans="1:22" x14ac:dyDescent="0.2">
      <c r="A3932" s="14" t="s">
        <v>72</v>
      </c>
      <c r="B3932" s="14" t="s">
        <v>70</v>
      </c>
      <c r="C3932" s="14" t="s">
        <v>153</v>
      </c>
      <c r="D3932" t="s">
        <v>15</v>
      </c>
      <c r="E3932" s="14" t="s">
        <v>162</v>
      </c>
      <c r="F3932" s="43">
        <v>0.18152836669469252</v>
      </c>
      <c r="V3932"/>
    </row>
    <row r="3933" spans="1:22" x14ac:dyDescent="0.2">
      <c r="A3933" s="14" t="s">
        <v>72</v>
      </c>
      <c r="B3933" s="14" t="s">
        <v>70</v>
      </c>
      <c r="C3933" s="14" t="s">
        <v>49</v>
      </c>
      <c r="D3933" t="s">
        <v>15</v>
      </c>
      <c r="E3933" s="14" t="s">
        <v>162</v>
      </c>
      <c r="F3933" s="43">
        <v>2.883492037653923E-2</v>
      </c>
      <c r="V3933"/>
    </row>
    <row r="3934" spans="1:22" x14ac:dyDescent="0.2">
      <c r="A3934" s="14" t="s">
        <v>72</v>
      </c>
      <c r="B3934" s="14" t="s">
        <v>70</v>
      </c>
      <c r="C3934" s="14" t="s">
        <v>141</v>
      </c>
      <c r="D3934" t="s">
        <v>15</v>
      </c>
      <c r="E3934" s="14" t="s">
        <v>162</v>
      </c>
      <c r="F3934" s="43">
        <v>3.0445455195149407E-5</v>
      </c>
      <c r="V3934"/>
    </row>
    <row r="3935" spans="1:22" x14ac:dyDescent="0.2">
      <c r="A3935" s="14" t="s">
        <v>70</v>
      </c>
      <c r="B3935" s="14" t="s">
        <v>152</v>
      </c>
      <c r="C3935" s="14" t="s">
        <v>153</v>
      </c>
      <c r="D3935" t="s">
        <v>15</v>
      </c>
      <c r="E3935" s="14" t="s">
        <v>162</v>
      </c>
      <c r="F3935" s="43">
        <v>0.18152836669469252</v>
      </c>
      <c r="V3935"/>
    </row>
    <row r="3936" spans="1:22" x14ac:dyDescent="0.2">
      <c r="A3936" s="14" t="s">
        <v>70</v>
      </c>
      <c r="B3936" s="14" t="s">
        <v>152</v>
      </c>
      <c r="C3936" s="14" t="s">
        <v>49</v>
      </c>
      <c r="D3936" t="s">
        <v>15</v>
      </c>
      <c r="E3936" s="14" t="s">
        <v>162</v>
      </c>
      <c r="F3936" s="43">
        <v>2.883492037653923E-2</v>
      </c>
      <c r="V3936"/>
    </row>
    <row r="3937" spans="1:22" x14ac:dyDescent="0.2">
      <c r="A3937" s="14" t="s">
        <v>70</v>
      </c>
      <c r="B3937" s="14" t="s">
        <v>152</v>
      </c>
      <c r="C3937" s="14" t="s">
        <v>141</v>
      </c>
      <c r="D3937" t="s">
        <v>15</v>
      </c>
      <c r="E3937" s="14" t="s">
        <v>162</v>
      </c>
      <c r="F3937" s="43">
        <v>3.0445455195149407E-5</v>
      </c>
      <c r="V3937"/>
    </row>
    <row r="3938" spans="1:22" x14ac:dyDescent="0.2">
      <c r="A3938" s="14" t="s">
        <v>71</v>
      </c>
      <c r="B3938" s="14" t="s">
        <v>152</v>
      </c>
      <c r="C3938" s="14" t="s">
        <v>153</v>
      </c>
      <c r="D3938" t="s">
        <v>15</v>
      </c>
      <c r="E3938" s="14" t="s">
        <v>162</v>
      </c>
      <c r="F3938" s="43">
        <v>0.18152836669469252</v>
      </c>
      <c r="V3938"/>
    </row>
    <row r="3939" spans="1:22" x14ac:dyDescent="0.2">
      <c r="A3939" s="14" t="s">
        <v>71</v>
      </c>
      <c r="B3939" s="14" t="s">
        <v>152</v>
      </c>
      <c r="C3939" s="14" t="s">
        <v>49</v>
      </c>
      <c r="D3939" t="s">
        <v>15</v>
      </c>
      <c r="E3939" s="14" t="s">
        <v>162</v>
      </c>
      <c r="F3939" s="43">
        <v>2.883492037653923E-2</v>
      </c>
      <c r="V3939"/>
    </row>
    <row r="3940" spans="1:22" x14ac:dyDescent="0.2">
      <c r="A3940" s="14" t="s">
        <v>71</v>
      </c>
      <c r="B3940" s="14" t="s">
        <v>152</v>
      </c>
      <c r="C3940" s="14" t="s">
        <v>141</v>
      </c>
      <c r="D3940" t="s">
        <v>15</v>
      </c>
      <c r="E3940" s="14" t="s">
        <v>162</v>
      </c>
      <c r="F3940" s="43">
        <v>3.0445455195149407E-5</v>
      </c>
      <c r="V3940"/>
    </row>
    <row r="3941" spans="1:22" x14ac:dyDescent="0.2">
      <c r="A3941" s="14" t="s">
        <v>72</v>
      </c>
      <c r="B3941" s="14" t="s">
        <v>152</v>
      </c>
      <c r="C3941" s="14" t="s">
        <v>153</v>
      </c>
      <c r="D3941" t="s">
        <v>15</v>
      </c>
      <c r="E3941" s="14" t="s">
        <v>162</v>
      </c>
      <c r="F3941" s="43">
        <v>0.18152836669469252</v>
      </c>
      <c r="V3941"/>
    </row>
    <row r="3942" spans="1:22" x14ac:dyDescent="0.2">
      <c r="A3942" s="14" t="s">
        <v>72</v>
      </c>
      <c r="B3942" s="14" t="s">
        <v>152</v>
      </c>
      <c r="C3942" s="14" t="s">
        <v>49</v>
      </c>
      <c r="D3942" t="s">
        <v>15</v>
      </c>
      <c r="E3942" s="14" t="s">
        <v>162</v>
      </c>
      <c r="F3942" s="43">
        <v>2.883492037653923E-2</v>
      </c>
      <c r="V3942"/>
    </row>
    <row r="3943" spans="1:22" x14ac:dyDescent="0.2">
      <c r="A3943" s="14" t="s">
        <v>72</v>
      </c>
      <c r="B3943" s="14" t="s">
        <v>152</v>
      </c>
      <c r="C3943" s="14" t="s">
        <v>141</v>
      </c>
      <c r="D3943" t="s">
        <v>15</v>
      </c>
      <c r="E3943" s="14" t="s">
        <v>162</v>
      </c>
      <c r="F3943" s="43">
        <v>3.0445455195149407E-5</v>
      </c>
      <c r="V3943"/>
    </row>
    <row r="3944" spans="1:22" x14ac:dyDescent="0.2">
      <c r="A3944" s="14" t="s">
        <v>70</v>
      </c>
      <c r="B3944" s="14" t="s">
        <v>70</v>
      </c>
      <c r="C3944" s="14" t="s">
        <v>153</v>
      </c>
      <c r="D3944" t="s">
        <v>15</v>
      </c>
      <c r="E3944" s="14" t="s">
        <v>163</v>
      </c>
      <c r="F3944" s="43">
        <v>438.61599230766296</v>
      </c>
      <c r="V3944"/>
    </row>
    <row r="3945" spans="1:22" x14ac:dyDescent="0.2">
      <c r="A3945" s="14" t="s">
        <v>70</v>
      </c>
      <c r="B3945" s="14" t="s">
        <v>70</v>
      </c>
      <c r="C3945" s="14" t="s">
        <v>49</v>
      </c>
      <c r="D3945" t="s">
        <v>15</v>
      </c>
      <c r="E3945" s="14" t="s">
        <v>163</v>
      </c>
      <c r="F3945" s="43">
        <v>69.672073364257812</v>
      </c>
      <c r="V3945"/>
    </row>
    <row r="3946" spans="1:22" x14ac:dyDescent="0.2">
      <c r="A3946" s="14" t="s">
        <v>70</v>
      </c>
      <c r="B3946" s="14" t="s">
        <v>70</v>
      </c>
      <c r="C3946" s="14" t="s">
        <v>141</v>
      </c>
      <c r="D3946" t="s">
        <v>15</v>
      </c>
      <c r="E3946" s="14" t="s">
        <v>163</v>
      </c>
      <c r="F3946" s="43">
        <v>7.3563508689403534E-2</v>
      </c>
      <c r="V3946"/>
    </row>
    <row r="3947" spans="1:22" x14ac:dyDescent="0.2">
      <c r="A3947" s="14" t="s">
        <v>71</v>
      </c>
      <c r="B3947" s="14" t="s">
        <v>70</v>
      </c>
      <c r="C3947" s="14" t="s">
        <v>153</v>
      </c>
      <c r="D3947" t="s">
        <v>15</v>
      </c>
      <c r="E3947" s="14" t="s">
        <v>163</v>
      </c>
      <c r="F3947" s="43">
        <v>438.61599230766296</v>
      </c>
      <c r="V3947"/>
    </row>
    <row r="3948" spans="1:22" x14ac:dyDescent="0.2">
      <c r="A3948" s="14" t="s">
        <v>71</v>
      </c>
      <c r="B3948" s="14" t="s">
        <v>70</v>
      </c>
      <c r="C3948" s="14" t="s">
        <v>49</v>
      </c>
      <c r="D3948" t="s">
        <v>15</v>
      </c>
      <c r="E3948" s="14" t="s">
        <v>163</v>
      </c>
      <c r="F3948" s="43">
        <v>69.672073364257812</v>
      </c>
      <c r="V3948"/>
    </row>
    <row r="3949" spans="1:22" x14ac:dyDescent="0.2">
      <c r="A3949" s="14" t="s">
        <v>71</v>
      </c>
      <c r="B3949" s="14" t="s">
        <v>70</v>
      </c>
      <c r="C3949" s="14" t="s">
        <v>141</v>
      </c>
      <c r="D3949" t="s">
        <v>15</v>
      </c>
      <c r="E3949" s="14" t="s">
        <v>163</v>
      </c>
      <c r="F3949" s="43">
        <v>7.3563508689403534E-2</v>
      </c>
      <c r="V3949"/>
    </row>
    <row r="3950" spans="1:22" x14ac:dyDescent="0.2">
      <c r="A3950" s="14" t="s">
        <v>72</v>
      </c>
      <c r="B3950" s="14" t="s">
        <v>70</v>
      </c>
      <c r="C3950" s="14" t="s">
        <v>153</v>
      </c>
      <c r="D3950" t="s">
        <v>15</v>
      </c>
      <c r="E3950" s="14" t="s">
        <v>163</v>
      </c>
      <c r="F3950" s="43">
        <v>438.61599230766296</v>
      </c>
      <c r="V3950"/>
    </row>
    <row r="3951" spans="1:22" x14ac:dyDescent="0.2">
      <c r="A3951" s="14" t="s">
        <v>72</v>
      </c>
      <c r="B3951" s="14" t="s">
        <v>70</v>
      </c>
      <c r="C3951" s="14" t="s">
        <v>49</v>
      </c>
      <c r="D3951" t="s">
        <v>15</v>
      </c>
      <c r="E3951" s="14" t="s">
        <v>163</v>
      </c>
      <c r="F3951" s="43">
        <v>69.672073364257812</v>
      </c>
      <c r="V3951"/>
    </row>
    <row r="3952" spans="1:22" x14ac:dyDescent="0.2">
      <c r="A3952" s="14" t="s">
        <v>72</v>
      </c>
      <c r="B3952" s="14" t="s">
        <v>70</v>
      </c>
      <c r="C3952" s="14" t="s">
        <v>141</v>
      </c>
      <c r="D3952" t="s">
        <v>15</v>
      </c>
      <c r="E3952" s="14" t="s">
        <v>163</v>
      </c>
      <c r="F3952" s="43">
        <v>7.3563508689403534E-2</v>
      </c>
      <c r="V3952"/>
    </row>
    <row r="3953" spans="1:22" x14ac:dyDescent="0.2">
      <c r="A3953" s="14" t="s">
        <v>70</v>
      </c>
      <c r="B3953" s="14" t="s">
        <v>152</v>
      </c>
      <c r="C3953" s="14" t="s">
        <v>153</v>
      </c>
      <c r="D3953" t="s">
        <v>15</v>
      </c>
      <c r="E3953" s="14" t="s">
        <v>163</v>
      </c>
      <c r="F3953" s="43">
        <v>492.20992064476013</v>
      </c>
      <c r="V3953"/>
    </row>
    <row r="3954" spans="1:22" x14ac:dyDescent="0.2">
      <c r="A3954" s="14" t="s">
        <v>70</v>
      </c>
      <c r="B3954" s="14" t="s">
        <v>152</v>
      </c>
      <c r="C3954" s="14" t="s">
        <v>49</v>
      </c>
      <c r="D3954" t="s">
        <v>15</v>
      </c>
      <c r="E3954" s="14" t="s">
        <v>163</v>
      </c>
      <c r="F3954" s="43">
        <v>78.185211181640625</v>
      </c>
      <c r="V3954"/>
    </row>
    <row r="3955" spans="1:22" x14ac:dyDescent="0.2">
      <c r="A3955" s="14" t="s">
        <v>70</v>
      </c>
      <c r="B3955" s="14" t="s">
        <v>152</v>
      </c>
      <c r="C3955" s="14" t="s">
        <v>141</v>
      </c>
      <c r="D3955" t="s">
        <v>15</v>
      </c>
      <c r="E3955" s="14" t="s">
        <v>163</v>
      </c>
      <c r="F3955" s="43">
        <v>8.2552142441272736E-2</v>
      </c>
      <c r="V3955"/>
    </row>
    <row r="3956" spans="1:22" x14ac:dyDescent="0.2">
      <c r="A3956" s="14" t="s">
        <v>71</v>
      </c>
      <c r="B3956" s="14" t="s">
        <v>152</v>
      </c>
      <c r="C3956" s="14" t="s">
        <v>153</v>
      </c>
      <c r="D3956" t="s">
        <v>15</v>
      </c>
      <c r="E3956" s="14" t="s">
        <v>163</v>
      </c>
      <c r="F3956" s="43">
        <v>492.20992064476013</v>
      </c>
      <c r="V3956"/>
    </row>
    <row r="3957" spans="1:22" x14ac:dyDescent="0.2">
      <c r="A3957" s="14" t="s">
        <v>71</v>
      </c>
      <c r="B3957" s="14" t="s">
        <v>152</v>
      </c>
      <c r="C3957" s="14" t="s">
        <v>49</v>
      </c>
      <c r="D3957" t="s">
        <v>15</v>
      </c>
      <c r="E3957" s="14" t="s">
        <v>163</v>
      </c>
      <c r="F3957" s="43">
        <v>78.185211181640625</v>
      </c>
      <c r="V3957"/>
    </row>
    <row r="3958" spans="1:22" x14ac:dyDescent="0.2">
      <c r="A3958" s="14" t="s">
        <v>71</v>
      </c>
      <c r="B3958" s="14" t="s">
        <v>152</v>
      </c>
      <c r="C3958" s="14" t="s">
        <v>141</v>
      </c>
      <c r="D3958" t="s">
        <v>15</v>
      </c>
      <c r="E3958" s="14" t="s">
        <v>163</v>
      </c>
      <c r="F3958" s="43">
        <v>8.2552142441272736E-2</v>
      </c>
      <c r="V3958"/>
    </row>
    <row r="3959" spans="1:22" x14ac:dyDescent="0.2">
      <c r="A3959" s="14" t="s">
        <v>72</v>
      </c>
      <c r="B3959" s="14" t="s">
        <v>152</v>
      </c>
      <c r="C3959" s="14" t="s">
        <v>153</v>
      </c>
      <c r="D3959" t="s">
        <v>15</v>
      </c>
      <c r="E3959" s="14" t="s">
        <v>163</v>
      </c>
      <c r="F3959" s="43">
        <v>492.20992064476013</v>
      </c>
      <c r="V3959"/>
    </row>
    <row r="3960" spans="1:22" x14ac:dyDescent="0.2">
      <c r="A3960" s="14" t="s">
        <v>72</v>
      </c>
      <c r="B3960" s="14" t="s">
        <v>152</v>
      </c>
      <c r="C3960" s="14" t="s">
        <v>49</v>
      </c>
      <c r="D3960" t="s">
        <v>15</v>
      </c>
      <c r="E3960" s="14" t="s">
        <v>163</v>
      </c>
      <c r="F3960" s="43">
        <v>78.185211181640625</v>
      </c>
      <c r="V3960"/>
    </row>
    <row r="3961" spans="1:22" x14ac:dyDescent="0.2">
      <c r="A3961" s="14" t="s">
        <v>72</v>
      </c>
      <c r="B3961" s="14" t="s">
        <v>152</v>
      </c>
      <c r="C3961" s="14" t="s">
        <v>141</v>
      </c>
      <c r="D3961" t="s">
        <v>15</v>
      </c>
      <c r="E3961" s="14" t="s">
        <v>163</v>
      </c>
      <c r="F3961" s="43">
        <v>8.2552142441272736E-2</v>
      </c>
      <c r="V3961"/>
    </row>
    <row r="3962" spans="1:22" x14ac:dyDescent="0.2">
      <c r="A3962" s="14" t="s">
        <v>70</v>
      </c>
      <c r="B3962" s="14" t="s">
        <v>70</v>
      </c>
      <c r="C3962" s="14" t="s">
        <v>153</v>
      </c>
      <c r="D3962" t="s">
        <v>15</v>
      </c>
      <c r="E3962" s="14" t="s">
        <v>164</v>
      </c>
      <c r="F3962" s="43">
        <v>96.720788970589638</v>
      </c>
      <c r="V3962"/>
    </row>
    <row r="3963" spans="1:22" x14ac:dyDescent="0.2">
      <c r="A3963" s="14" t="s">
        <v>70</v>
      </c>
      <c r="B3963" s="14" t="s">
        <v>70</v>
      </c>
      <c r="C3963" s="14" t="s">
        <v>49</v>
      </c>
      <c r="D3963" t="s">
        <v>15</v>
      </c>
      <c r="E3963" s="14" t="s">
        <v>164</v>
      </c>
      <c r="F3963" s="43">
        <v>15.363638877868652</v>
      </c>
      <c r="V3963"/>
    </row>
    <row r="3964" spans="1:22" x14ac:dyDescent="0.2">
      <c r="A3964" s="14" t="s">
        <v>70</v>
      </c>
      <c r="B3964" s="14" t="s">
        <v>70</v>
      </c>
      <c r="C3964" s="14" t="s">
        <v>141</v>
      </c>
      <c r="D3964" t="s">
        <v>15</v>
      </c>
      <c r="E3964" s="14" t="s">
        <v>164</v>
      </c>
      <c r="F3964" s="43">
        <v>1.6221754252910614E-2</v>
      </c>
      <c r="V3964"/>
    </row>
    <row r="3965" spans="1:22" x14ac:dyDescent="0.2">
      <c r="A3965" s="14" t="s">
        <v>71</v>
      </c>
      <c r="B3965" s="14" t="s">
        <v>70</v>
      </c>
      <c r="C3965" s="14" t="s">
        <v>153</v>
      </c>
      <c r="D3965" t="s">
        <v>15</v>
      </c>
      <c r="E3965" s="14" t="s">
        <v>164</v>
      </c>
      <c r="F3965" s="43">
        <v>91.140937894582748</v>
      </c>
      <c r="V3965"/>
    </row>
    <row r="3966" spans="1:22" x14ac:dyDescent="0.2">
      <c r="A3966" s="14" t="s">
        <v>71</v>
      </c>
      <c r="B3966" s="14" t="s">
        <v>70</v>
      </c>
      <c r="C3966" s="14" t="s">
        <v>49</v>
      </c>
      <c r="D3966" t="s">
        <v>15</v>
      </c>
      <c r="E3966" s="14" t="s">
        <v>164</v>
      </c>
      <c r="F3966" s="43">
        <v>14.477306365966797</v>
      </c>
      <c r="V3966"/>
    </row>
    <row r="3967" spans="1:22" x14ac:dyDescent="0.2">
      <c r="A3967" s="14" t="s">
        <v>71</v>
      </c>
      <c r="B3967" s="14" t="s">
        <v>70</v>
      </c>
      <c r="C3967" s="14" t="s">
        <v>141</v>
      </c>
      <c r="D3967" t="s">
        <v>15</v>
      </c>
      <c r="E3967" s="14" t="s">
        <v>164</v>
      </c>
      <c r="F3967" s="43">
        <v>1.52859166264534E-2</v>
      </c>
      <c r="V3967"/>
    </row>
    <row r="3968" spans="1:22" x14ac:dyDescent="0.2">
      <c r="A3968" s="14" t="s">
        <v>72</v>
      </c>
      <c r="B3968" s="14" t="s">
        <v>70</v>
      </c>
      <c r="C3968" s="14" t="s">
        <v>153</v>
      </c>
      <c r="D3968" t="s">
        <v>15</v>
      </c>
      <c r="E3968" s="14" t="s">
        <v>164</v>
      </c>
      <c r="F3968" s="43">
        <v>156.7350407242775</v>
      </c>
      <c r="V3968"/>
    </row>
    <row r="3969" spans="1:22" x14ac:dyDescent="0.2">
      <c r="A3969" s="14" t="s">
        <v>72</v>
      </c>
      <c r="B3969" s="14" t="s">
        <v>70</v>
      </c>
      <c r="C3969" s="14" t="s">
        <v>49</v>
      </c>
      <c r="D3969" t="s">
        <v>15</v>
      </c>
      <c r="E3969" s="14" t="s">
        <v>164</v>
      </c>
      <c r="F3969" s="43">
        <v>24.896617889404297</v>
      </c>
      <c r="V3969"/>
    </row>
    <row r="3970" spans="1:22" x14ac:dyDescent="0.2">
      <c r="A3970" s="14" t="s">
        <v>72</v>
      </c>
      <c r="B3970" s="14" t="s">
        <v>70</v>
      </c>
      <c r="C3970" s="14" t="s">
        <v>141</v>
      </c>
      <c r="D3970" t="s">
        <v>15</v>
      </c>
      <c r="E3970" s="14" t="s">
        <v>164</v>
      </c>
      <c r="F3970" s="43">
        <v>2.6287185028195381E-2</v>
      </c>
      <c r="V3970"/>
    </row>
    <row r="3971" spans="1:22" x14ac:dyDescent="0.2">
      <c r="A3971" s="14" t="s">
        <v>70</v>
      </c>
      <c r="B3971" s="14" t="s">
        <v>152</v>
      </c>
      <c r="C3971" s="14" t="s">
        <v>153</v>
      </c>
      <c r="D3971" t="s">
        <v>15</v>
      </c>
      <c r="E3971" s="14" t="s">
        <v>164</v>
      </c>
      <c r="F3971" s="43">
        <v>96.720788970589638</v>
      </c>
      <c r="V3971"/>
    </row>
    <row r="3972" spans="1:22" x14ac:dyDescent="0.2">
      <c r="A3972" s="14" t="s">
        <v>70</v>
      </c>
      <c r="B3972" s="14" t="s">
        <v>152</v>
      </c>
      <c r="C3972" s="14" t="s">
        <v>49</v>
      </c>
      <c r="D3972" t="s">
        <v>15</v>
      </c>
      <c r="E3972" s="14" t="s">
        <v>164</v>
      </c>
      <c r="F3972" s="43">
        <v>15.363638877868652</v>
      </c>
      <c r="V3972"/>
    </row>
    <row r="3973" spans="1:22" x14ac:dyDescent="0.2">
      <c r="A3973" s="14" t="s">
        <v>70</v>
      </c>
      <c r="B3973" s="14" t="s">
        <v>152</v>
      </c>
      <c r="C3973" s="14" t="s">
        <v>141</v>
      </c>
      <c r="D3973" t="s">
        <v>15</v>
      </c>
      <c r="E3973" s="14" t="s">
        <v>164</v>
      </c>
      <c r="F3973" s="43">
        <v>1.6221754252910614E-2</v>
      </c>
      <c r="V3973"/>
    </row>
    <row r="3974" spans="1:22" x14ac:dyDescent="0.2">
      <c r="A3974" s="14" t="s">
        <v>71</v>
      </c>
      <c r="B3974" s="14" t="s">
        <v>152</v>
      </c>
      <c r="C3974" s="14" t="s">
        <v>153</v>
      </c>
      <c r="D3974" t="s">
        <v>15</v>
      </c>
      <c r="E3974" s="14" t="s">
        <v>164</v>
      </c>
      <c r="F3974" s="43">
        <v>91.140937894582748</v>
      </c>
      <c r="V3974"/>
    </row>
    <row r="3975" spans="1:22" x14ac:dyDescent="0.2">
      <c r="A3975" s="14" t="s">
        <v>71</v>
      </c>
      <c r="B3975" s="14" t="s">
        <v>152</v>
      </c>
      <c r="C3975" s="14" t="s">
        <v>49</v>
      </c>
      <c r="D3975" t="s">
        <v>15</v>
      </c>
      <c r="E3975" s="14" t="s">
        <v>164</v>
      </c>
      <c r="F3975" s="43">
        <v>14.477306365966797</v>
      </c>
      <c r="V3975"/>
    </row>
    <row r="3976" spans="1:22" x14ac:dyDescent="0.2">
      <c r="A3976" s="14" t="s">
        <v>71</v>
      </c>
      <c r="B3976" s="14" t="s">
        <v>152</v>
      </c>
      <c r="C3976" s="14" t="s">
        <v>141</v>
      </c>
      <c r="D3976" t="s">
        <v>15</v>
      </c>
      <c r="E3976" s="14" t="s">
        <v>164</v>
      </c>
      <c r="F3976" s="43">
        <v>1.52859166264534E-2</v>
      </c>
      <c r="V3976"/>
    </row>
    <row r="3977" spans="1:22" x14ac:dyDescent="0.2">
      <c r="A3977" s="14" t="s">
        <v>72</v>
      </c>
      <c r="B3977" s="14" t="s">
        <v>152</v>
      </c>
      <c r="C3977" s="14" t="s">
        <v>153</v>
      </c>
      <c r="D3977" t="s">
        <v>15</v>
      </c>
      <c r="E3977" s="14" t="s">
        <v>164</v>
      </c>
      <c r="F3977" s="43">
        <v>156.7350407242775</v>
      </c>
      <c r="V3977"/>
    </row>
    <row r="3978" spans="1:22" x14ac:dyDescent="0.2">
      <c r="A3978" s="14" t="s">
        <v>72</v>
      </c>
      <c r="B3978" s="14" t="s">
        <v>152</v>
      </c>
      <c r="C3978" s="14" t="s">
        <v>49</v>
      </c>
      <c r="D3978" t="s">
        <v>15</v>
      </c>
      <c r="E3978" s="14" t="s">
        <v>164</v>
      </c>
      <c r="F3978" s="43">
        <v>24.896617889404297</v>
      </c>
      <c r="V3978"/>
    </row>
    <row r="3979" spans="1:22" x14ac:dyDescent="0.2">
      <c r="A3979" s="14" t="s">
        <v>72</v>
      </c>
      <c r="B3979" s="14" t="s">
        <v>152</v>
      </c>
      <c r="C3979" s="14" t="s">
        <v>141</v>
      </c>
      <c r="D3979" t="s">
        <v>15</v>
      </c>
      <c r="E3979" s="14" t="s">
        <v>164</v>
      </c>
      <c r="F3979" s="43">
        <v>2.6287185028195381E-2</v>
      </c>
      <c r="V3979"/>
    </row>
    <row r="3980" spans="1:22" x14ac:dyDescent="0.2">
      <c r="A3980" s="14" t="s">
        <v>70</v>
      </c>
      <c r="B3980" s="14" t="s">
        <v>70</v>
      </c>
      <c r="C3980" s="14" t="s">
        <v>153</v>
      </c>
      <c r="D3980" t="s">
        <v>15</v>
      </c>
      <c r="E3980" s="14" t="s">
        <v>165</v>
      </c>
      <c r="F3980" s="43">
        <v>30.940493300557137</v>
      </c>
      <c r="V3980"/>
    </row>
    <row r="3981" spans="1:22" x14ac:dyDescent="0.2">
      <c r="A3981" s="14" t="s">
        <v>70</v>
      </c>
      <c r="B3981" s="14" t="s">
        <v>70</v>
      </c>
      <c r="C3981" s="14" t="s">
        <v>49</v>
      </c>
      <c r="D3981" t="s">
        <v>15</v>
      </c>
      <c r="E3981" s="14" t="s">
        <v>165</v>
      </c>
      <c r="F3981" s="43">
        <v>4.9147505760192871</v>
      </c>
      <c r="V3981"/>
    </row>
    <row r="3982" spans="1:22" x14ac:dyDescent="0.2">
      <c r="A3982" s="14" t="s">
        <v>70</v>
      </c>
      <c r="B3982" s="14" t="s">
        <v>70</v>
      </c>
      <c r="C3982" s="14" t="s">
        <v>141</v>
      </c>
      <c r="D3982" t="s">
        <v>15</v>
      </c>
      <c r="E3982" s="14" t="s">
        <v>165</v>
      </c>
      <c r="F3982" s="43">
        <v>5.1892576739192009E-3</v>
      </c>
      <c r="V3982"/>
    </row>
    <row r="3983" spans="1:22" x14ac:dyDescent="0.2">
      <c r="A3983" s="14" t="s">
        <v>71</v>
      </c>
      <c r="B3983" s="14" t="s">
        <v>70</v>
      </c>
      <c r="C3983" s="14" t="s">
        <v>153</v>
      </c>
      <c r="D3983" t="s">
        <v>15</v>
      </c>
      <c r="E3983" s="14" t="s">
        <v>165</v>
      </c>
      <c r="F3983" s="43">
        <v>24.633647136390209</v>
      </c>
      <c r="V3983"/>
    </row>
    <row r="3984" spans="1:22" x14ac:dyDescent="0.2">
      <c r="A3984" s="14" t="s">
        <v>71</v>
      </c>
      <c r="B3984" s="14" t="s">
        <v>70</v>
      </c>
      <c r="C3984" s="14" t="s">
        <v>49</v>
      </c>
      <c r="D3984" t="s">
        <v>15</v>
      </c>
      <c r="E3984" s="14" t="s">
        <v>165</v>
      </c>
      <c r="F3984" s="43">
        <v>3.912938117980957</v>
      </c>
      <c r="V3984"/>
    </row>
    <row r="3985" spans="1:22" x14ac:dyDescent="0.2">
      <c r="A3985" s="14" t="s">
        <v>71</v>
      </c>
      <c r="B3985" s="14" t="s">
        <v>70</v>
      </c>
      <c r="C3985" s="14" t="s">
        <v>141</v>
      </c>
      <c r="D3985" t="s">
        <v>15</v>
      </c>
      <c r="E3985" s="14" t="s">
        <v>165</v>
      </c>
      <c r="F3985" s="43">
        <v>4.1314898990094662E-3</v>
      </c>
      <c r="V3985"/>
    </row>
    <row r="3986" spans="1:22" x14ac:dyDescent="0.2">
      <c r="A3986" s="14" t="s">
        <v>72</v>
      </c>
      <c r="B3986" s="14" t="s">
        <v>70</v>
      </c>
      <c r="C3986" s="14" t="s">
        <v>153</v>
      </c>
      <c r="D3986" t="s">
        <v>15</v>
      </c>
      <c r="E3986" s="14" t="s">
        <v>165</v>
      </c>
      <c r="F3986" s="43">
        <v>24.633647136390209</v>
      </c>
      <c r="V3986"/>
    </row>
    <row r="3987" spans="1:22" x14ac:dyDescent="0.2">
      <c r="A3987" s="14" t="s">
        <v>72</v>
      </c>
      <c r="B3987" s="14" t="s">
        <v>70</v>
      </c>
      <c r="C3987" s="14" t="s">
        <v>49</v>
      </c>
      <c r="D3987" t="s">
        <v>15</v>
      </c>
      <c r="E3987" s="14" t="s">
        <v>165</v>
      </c>
      <c r="F3987" s="43">
        <v>3.912938117980957</v>
      </c>
      <c r="V3987"/>
    </row>
    <row r="3988" spans="1:22" x14ac:dyDescent="0.2">
      <c r="A3988" s="14" t="s">
        <v>72</v>
      </c>
      <c r="B3988" s="14" t="s">
        <v>70</v>
      </c>
      <c r="C3988" s="14" t="s">
        <v>141</v>
      </c>
      <c r="D3988" t="s">
        <v>15</v>
      </c>
      <c r="E3988" s="14" t="s">
        <v>165</v>
      </c>
      <c r="F3988" s="43">
        <v>4.1314898990094662E-3</v>
      </c>
      <c r="V3988"/>
    </row>
    <row r="3989" spans="1:22" x14ac:dyDescent="0.2">
      <c r="A3989" s="14" t="s">
        <v>70</v>
      </c>
      <c r="B3989" s="14" t="s">
        <v>152</v>
      </c>
      <c r="C3989" s="14" t="s">
        <v>153</v>
      </c>
      <c r="D3989" t="s">
        <v>15</v>
      </c>
      <c r="E3989" s="14" t="s">
        <v>165</v>
      </c>
      <c r="F3989" s="43">
        <v>34.893380597233772</v>
      </c>
      <c r="V3989"/>
    </row>
    <row r="3990" spans="1:22" x14ac:dyDescent="0.2">
      <c r="A3990" s="14" t="s">
        <v>70</v>
      </c>
      <c r="B3990" s="14" t="s">
        <v>152</v>
      </c>
      <c r="C3990" s="14" t="s">
        <v>49</v>
      </c>
      <c r="D3990" t="s">
        <v>15</v>
      </c>
      <c r="E3990" s="14" t="s">
        <v>165</v>
      </c>
      <c r="F3990" s="43">
        <v>5.5426483154296875</v>
      </c>
      <c r="V3990"/>
    </row>
    <row r="3991" spans="1:22" x14ac:dyDescent="0.2">
      <c r="A3991" s="14" t="s">
        <v>70</v>
      </c>
      <c r="B3991" s="14" t="s">
        <v>152</v>
      </c>
      <c r="C3991" s="14" t="s">
        <v>141</v>
      </c>
      <c r="D3991" t="s">
        <v>15</v>
      </c>
      <c r="E3991" s="14" t="s">
        <v>165</v>
      </c>
      <c r="F3991" s="43">
        <v>5.852225236594677E-3</v>
      </c>
      <c r="V3991"/>
    </row>
    <row r="3992" spans="1:22" x14ac:dyDescent="0.2">
      <c r="A3992" s="14" t="s">
        <v>71</v>
      </c>
      <c r="B3992" s="14" t="s">
        <v>152</v>
      </c>
      <c r="C3992" s="14" t="s">
        <v>153</v>
      </c>
      <c r="D3992" t="s">
        <v>15</v>
      </c>
      <c r="E3992" s="14" t="s">
        <v>165</v>
      </c>
      <c r="F3992" s="43">
        <v>28.450766079127789</v>
      </c>
      <c r="V3992"/>
    </row>
    <row r="3993" spans="1:22" x14ac:dyDescent="0.2">
      <c r="A3993" s="14" t="s">
        <v>71</v>
      </c>
      <c r="B3993" s="14" t="s">
        <v>152</v>
      </c>
      <c r="C3993" s="14" t="s">
        <v>49</v>
      </c>
      <c r="D3993" t="s">
        <v>15</v>
      </c>
      <c r="E3993" s="14" t="s">
        <v>165</v>
      </c>
      <c r="F3993" s="43">
        <v>4.5192694664001465</v>
      </c>
      <c r="V3993"/>
    </row>
    <row r="3994" spans="1:22" x14ac:dyDescent="0.2">
      <c r="A3994" s="14" t="s">
        <v>71</v>
      </c>
      <c r="B3994" s="14" t="s">
        <v>152</v>
      </c>
      <c r="C3994" s="14" t="s">
        <v>141</v>
      </c>
      <c r="D3994" t="s">
        <v>15</v>
      </c>
      <c r="E3994" s="14" t="s">
        <v>165</v>
      </c>
      <c r="F3994" s="43">
        <v>4.7716870903968811E-3</v>
      </c>
      <c r="V3994"/>
    </row>
    <row r="3995" spans="1:22" x14ac:dyDescent="0.2">
      <c r="A3995" s="14" t="s">
        <v>72</v>
      </c>
      <c r="B3995" s="14" t="s">
        <v>152</v>
      </c>
      <c r="C3995" s="14" t="s">
        <v>153</v>
      </c>
      <c r="D3995" t="s">
        <v>15</v>
      </c>
      <c r="E3995" s="14" t="s">
        <v>165</v>
      </c>
      <c r="F3995" s="43">
        <v>28.450766079127789</v>
      </c>
      <c r="V3995"/>
    </row>
    <row r="3996" spans="1:22" x14ac:dyDescent="0.2">
      <c r="A3996" s="14" t="s">
        <v>72</v>
      </c>
      <c r="B3996" s="14" t="s">
        <v>152</v>
      </c>
      <c r="C3996" s="14" t="s">
        <v>49</v>
      </c>
      <c r="D3996" t="s">
        <v>15</v>
      </c>
      <c r="E3996" s="14" t="s">
        <v>165</v>
      </c>
      <c r="F3996" s="43">
        <v>4.5192694664001465</v>
      </c>
      <c r="V3996"/>
    </row>
    <row r="3997" spans="1:22" x14ac:dyDescent="0.2">
      <c r="A3997" s="14" t="s">
        <v>72</v>
      </c>
      <c r="B3997" s="14" t="s">
        <v>152</v>
      </c>
      <c r="C3997" s="14" t="s">
        <v>141</v>
      </c>
      <c r="D3997" t="s">
        <v>15</v>
      </c>
      <c r="E3997" s="14" t="s">
        <v>165</v>
      </c>
      <c r="F3997" s="43">
        <v>4.7716870903968811E-3</v>
      </c>
      <c r="V3997"/>
    </row>
    <row r="3998" spans="1:22" x14ac:dyDescent="0.2">
      <c r="A3998" s="14" t="s">
        <v>70</v>
      </c>
      <c r="B3998" s="14" t="s">
        <v>70</v>
      </c>
      <c r="C3998" s="14" t="s">
        <v>153</v>
      </c>
      <c r="D3998" t="s">
        <v>15</v>
      </c>
      <c r="E3998" s="14" t="s">
        <v>166</v>
      </c>
      <c r="F3998" s="43">
        <v>2.899</v>
      </c>
      <c r="V3998"/>
    </row>
    <row r="3999" spans="1:22" x14ac:dyDescent="0.2">
      <c r="A3999" s="14" t="s">
        <v>70</v>
      </c>
      <c r="B3999" s="14" t="s">
        <v>70</v>
      </c>
      <c r="C3999" s="14" t="s">
        <v>49</v>
      </c>
      <c r="D3999" t="s">
        <v>15</v>
      </c>
      <c r="E3999" s="14" t="s">
        <v>166</v>
      </c>
      <c r="F3999" s="43">
        <v>0.46049240231513977</v>
      </c>
      <c r="V3999"/>
    </row>
    <row r="4000" spans="1:22" x14ac:dyDescent="0.2">
      <c r="A4000" s="14" t="s">
        <v>70</v>
      </c>
      <c r="B4000" s="14" t="s">
        <v>70</v>
      </c>
      <c r="C4000" s="14" t="s">
        <v>141</v>
      </c>
      <c r="D4000" t="s">
        <v>15</v>
      </c>
      <c r="E4000" s="14" t="s">
        <v>166</v>
      </c>
      <c r="F4000" s="43">
        <v>4.8621257883496583E-4</v>
      </c>
      <c r="V4000"/>
    </row>
    <row r="4001" spans="1:22" x14ac:dyDescent="0.2">
      <c r="A4001" s="14" t="s">
        <v>71</v>
      </c>
      <c r="B4001" s="14" t="s">
        <v>70</v>
      </c>
      <c r="C4001" s="14" t="s">
        <v>153</v>
      </c>
      <c r="D4001" t="s">
        <v>15</v>
      </c>
      <c r="E4001" s="14" t="s">
        <v>166</v>
      </c>
      <c r="F4001" s="43">
        <v>2.899</v>
      </c>
      <c r="V4001"/>
    </row>
    <row r="4002" spans="1:22" x14ac:dyDescent="0.2">
      <c r="A4002" s="14" t="s">
        <v>71</v>
      </c>
      <c r="B4002" s="14" t="s">
        <v>70</v>
      </c>
      <c r="C4002" s="14" t="s">
        <v>49</v>
      </c>
      <c r="D4002" t="s">
        <v>15</v>
      </c>
      <c r="E4002" s="14" t="s">
        <v>166</v>
      </c>
      <c r="F4002" s="43">
        <v>0.46049240231513977</v>
      </c>
      <c r="V4002"/>
    </row>
    <row r="4003" spans="1:22" x14ac:dyDescent="0.2">
      <c r="A4003" s="14" t="s">
        <v>71</v>
      </c>
      <c r="B4003" s="14" t="s">
        <v>70</v>
      </c>
      <c r="C4003" s="14" t="s">
        <v>141</v>
      </c>
      <c r="D4003" t="s">
        <v>15</v>
      </c>
      <c r="E4003" s="14" t="s">
        <v>166</v>
      </c>
      <c r="F4003" s="43">
        <v>4.8621257883496583E-4</v>
      </c>
      <c r="V4003"/>
    </row>
    <row r="4004" spans="1:22" x14ac:dyDescent="0.2">
      <c r="A4004" s="14" t="s">
        <v>72</v>
      </c>
      <c r="B4004" s="14" t="s">
        <v>70</v>
      </c>
      <c r="C4004" s="14" t="s">
        <v>153</v>
      </c>
      <c r="D4004" t="s">
        <v>15</v>
      </c>
      <c r="E4004" s="14" t="s">
        <v>166</v>
      </c>
      <c r="F4004" s="43">
        <v>2.899</v>
      </c>
      <c r="V4004"/>
    </row>
    <row r="4005" spans="1:22" x14ac:dyDescent="0.2">
      <c r="A4005" s="14" t="s">
        <v>72</v>
      </c>
      <c r="B4005" s="14" t="s">
        <v>70</v>
      </c>
      <c r="C4005" s="14" t="s">
        <v>49</v>
      </c>
      <c r="D4005" t="s">
        <v>15</v>
      </c>
      <c r="E4005" s="14" t="s">
        <v>166</v>
      </c>
      <c r="F4005" s="43">
        <v>0.46049240231513977</v>
      </c>
      <c r="V4005"/>
    </row>
    <row r="4006" spans="1:22" x14ac:dyDescent="0.2">
      <c r="A4006" s="14" t="s">
        <v>72</v>
      </c>
      <c r="B4006" s="14" t="s">
        <v>70</v>
      </c>
      <c r="C4006" s="14" t="s">
        <v>141</v>
      </c>
      <c r="D4006" t="s">
        <v>15</v>
      </c>
      <c r="E4006" s="14" t="s">
        <v>166</v>
      </c>
      <c r="F4006" s="43">
        <v>4.8621257883496583E-4</v>
      </c>
      <c r="V4006"/>
    </row>
    <row r="4007" spans="1:22" x14ac:dyDescent="0.2">
      <c r="A4007" s="14" t="s">
        <v>70</v>
      </c>
      <c r="B4007" s="14" t="s">
        <v>152</v>
      </c>
      <c r="C4007" s="14" t="s">
        <v>153</v>
      </c>
      <c r="D4007" t="s">
        <v>15</v>
      </c>
      <c r="E4007" s="14" t="s">
        <v>166</v>
      </c>
      <c r="F4007" s="43">
        <v>2.899</v>
      </c>
      <c r="V4007"/>
    </row>
    <row r="4008" spans="1:22" x14ac:dyDescent="0.2">
      <c r="A4008" s="14" t="s">
        <v>70</v>
      </c>
      <c r="B4008" s="14" t="s">
        <v>152</v>
      </c>
      <c r="C4008" s="14" t="s">
        <v>49</v>
      </c>
      <c r="D4008" t="s">
        <v>15</v>
      </c>
      <c r="E4008" s="14" t="s">
        <v>166</v>
      </c>
      <c r="F4008" s="43">
        <v>0.46049240231513977</v>
      </c>
      <c r="V4008"/>
    </row>
    <row r="4009" spans="1:22" x14ac:dyDescent="0.2">
      <c r="A4009" s="14" t="s">
        <v>70</v>
      </c>
      <c r="B4009" s="14" t="s">
        <v>152</v>
      </c>
      <c r="C4009" s="14" t="s">
        <v>141</v>
      </c>
      <c r="D4009" t="s">
        <v>15</v>
      </c>
      <c r="E4009" s="14" t="s">
        <v>166</v>
      </c>
      <c r="F4009" s="43">
        <v>4.8621257883496583E-4</v>
      </c>
      <c r="V4009"/>
    </row>
    <row r="4010" spans="1:22" x14ac:dyDescent="0.2">
      <c r="A4010" s="14" t="s">
        <v>71</v>
      </c>
      <c r="B4010" s="14" t="s">
        <v>152</v>
      </c>
      <c r="C4010" s="14" t="s">
        <v>153</v>
      </c>
      <c r="D4010" t="s">
        <v>15</v>
      </c>
      <c r="E4010" s="14" t="s">
        <v>166</v>
      </c>
      <c r="F4010" s="43">
        <v>2.899</v>
      </c>
      <c r="V4010"/>
    </row>
    <row r="4011" spans="1:22" x14ac:dyDescent="0.2">
      <c r="A4011" s="14" t="s">
        <v>71</v>
      </c>
      <c r="B4011" s="14" t="s">
        <v>152</v>
      </c>
      <c r="C4011" s="14" t="s">
        <v>49</v>
      </c>
      <c r="D4011" t="s">
        <v>15</v>
      </c>
      <c r="E4011" s="14" t="s">
        <v>166</v>
      </c>
      <c r="F4011" s="43">
        <v>0.46049240231513977</v>
      </c>
      <c r="V4011"/>
    </row>
    <row r="4012" spans="1:22" x14ac:dyDescent="0.2">
      <c r="A4012" s="14" t="s">
        <v>71</v>
      </c>
      <c r="B4012" s="14" t="s">
        <v>152</v>
      </c>
      <c r="C4012" s="14" t="s">
        <v>141</v>
      </c>
      <c r="D4012" t="s">
        <v>15</v>
      </c>
      <c r="E4012" s="14" t="s">
        <v>166</v>
      </c>
      <c r="F4012" s="43">
        <v>4.8621257883496583E-4</v>
      </c>
      <c r="V4012"/>
    </row>
    <row r="4013" spans="1:22" x14ac:dyDescent="0.2">
      <c r="A4013" s="14" t="s">
        <v>72</v>
      </c>
      <c r="B4013" s="14" t="s">
        <v>152</v>
      </c>
      <c r="C4013" s="14" t="s">
        <v>153</v>
      </c>
      <c r="D4013" t="s">
        <v>15</v>
      </c>
      <c r="E4013" s="14" t="s">
        <v>166</v>
      </c>
      <c r="F4013" s="43">
        <v>2.899</v>
      </c>
      <c r="V4013"/>
    </row>
    <row r="4014" spans="1:22" x14ac:dyDescent="0.2">
      <c r="A4014" s="14" t="s">
        <v>72</v>
      </c>
      <c r="B4014" s="14" t="s">
        <v>152</v>
      </c>
      <c r="C4014" s="14" t="s">
        <v>49</v>
      </c>
      <c r="D4014" t="s">
        <v>15</v>
      </c>
      <c r="E4014" s="14" t="s">
        <v>166</v>
      </c>
      <c r="F4014" s="43">
        <v>0.46049240231513977</v>
      </c>
      <c r="V4014"/>
    </row>
    <row r="4015" spans="1:22" x14ac:dyDescent="0.2">
      <c r="A4015" s="14" t="s">
        <v>72</v>
      </c>
      <c r="B4015" s="14" t="s">
        <v>152</v>
      </c>
      <c r="C4015" s="14" t="s">
        <v>141</v>
      </c>
      <c r="D4015" t="s">
        <v>15</v>
      </c>
      <c r="E4015" s="14" t="s">
        <v>166</v>
      </c>
      <c r="F4015" s="43">
        <v>4.8621257883496583E-4</v>
      </c>
      <c r="V4015"/>
    </row>
    <row r="4016" spans="1:22" x14ac:dyDescent="0.2">
      <c r="A4016" s="14" t="s">
        <v>70</v>
      </c>
      <c r="B4016" s="14" t="s">
        <v>70</v>
      </c>
      <c r="C4016" s="14" t="s">
        <v>153</v>
      </c>
      <c r="D4016" t="s">
        <v>15</v>
      </c>
      <c r="E4016" s="14" t="s">
        <v>167</v>
      </c>
      <c r="F4016" s="43">
        <v>130.56028266251087</v>
      </c>
      <c r="V4016"/>
    </row>
    <row r="4017" spans="1:22" x14ac:dyDescent="0.2">
      <c r="A4017" s="14" t="s">
        <v>70</v>
      </c>
      <c r="B4017" s="14" t="s">
        <v>70</v>
      </c>
      <c r="C4017" s="14" t="s">
        <v>49</v>
      </c>
      <c r="D4017" t="s">
        <v>15</v>
      </c>
      <c r="E4017" s="14" t="s">
        <v>167</v>
      </c>
      <c r="F4017" s="43">
        <v>20.738882064819336</v>
      </c>
      <c r="V4017"/>
    </row>
    <row r="4018" spans="1:22" x14ac:dyDescent="0.2">
      <c r="A4018" s="14" t="s">
        <v>70</v>
      </c>
      <c r="B4018" s="14" t="s">
        <v>70</v>
      </c>
      <c r="C4018" s="14" t="s">
        <v>141</v>
      </c>
      <c r="D4018" t="s">
        <v>15</v>
      </c>
      <c r="E4018" s="14" t="s">
        <v>167</v>
      </c>
      <c r="F4018" s="43">
        <v>2.1897224709391594E-2</v>
      </c>
      <c r="V4018"/>
    </row>
    <row r="4019" spans="1:22" x14ac:dyDescent="0.2">
      <c r="A4019" s="14" t="s">
        <v>71</v>
      </c>
      <c r="B4019" s="14" t="s">
        <v>70</v>
      </c>
      <c r="C4019" s="14" t="s">
        <v>153</v>
      </c>
      <c r="D4019" t="s">
        <v>15</v>
      </c>
      <c r="E4019" s="14" t="s">
        <v>167</v>
      </c>
      <c r="F4019" s="43">
        <v>118.67358466982841</v>
      </c>
      <c r="V4019"/>
    </row>
    <row r="4020" spans="1:22" x14ac:dyDescent="0.2">
      <c r="A4020" s="14" t="s">
        <v>71</v>
      </c>
      <c r="B4020" s="14" t="s">
        <v>70</v>
      </c>
      <c r="C4020" s="14" t="s">
        <v>49</v>
      </c>
      <c r="D4020" t="s">
        <v>15</v>
      </c>
      <c r="E4020" s="14" t="s">
        <v>167</v>
      </c>
      <c r="F4020" s="43">
        <v>18.850736618041992</v>
      </c>
      <c r="V4020"/>
    </row>
    <row r="4021" spans="1:22" x14ac:dyDescent="0.2">
      <c r="A4021" s="14" t="s">
        <v>71</v>
      </c>
      <c r="B4021" s="14" t="s">
        <v>70</v>
      </c>
      <c r="C4021" s="14" t="s">
        <v>141</v>
      </c>
      <c r="D4021" t="s">
        <v>15</v>
      </c>
      <c r="E4021" s="14" t="s">
        <v>167</v>
      </c>
      <c r="F4021" s="43">
        <v>1.9903618842363358E-2</v>
      </c>
      <c r="V4021"/>
    </row>
    <row r="4022" spans="1:22" x14ac:dyDescent="0.2">
      <c r="A4022" s="14" t="s">
        <v>72</v>
      </c>
      <c r="B4022" s="14" t="s">
        <v>70</v>
      </c>
      <c r="C4022" s="14" t="s">
        <v>153</v>
      </c>
      <c r="D4022" t="s">
        <v>15</v>
      </c>
      <c r="E4022" s="14" t="s">
        <v>167</v>
      </c>
      <c r="F4022" s="43">
        <v>184.26768749952316</v>
      </c>
      <c r="V4022"/>
    </row>
    <row r="4023" spans="1:22" x14ac:dyDescent="0.2">
      <c r="A4023" s="14" t="s">
        <v>72</v>
      </c>
      <c r="B4023" s="14" t="s">
        <v>70</v>
      </c>
      <c r="C4023" s="14" t="s">
        <v>49</v>
      </c>
      <c r="D4023" t="s">
        <v>15</v>
      </c>
      <c r="E4023" s="14" t="s">
        <v>167</v>
      </c>
      <c r="F4023" s="43">
        <v>29.270048141479492</v>
      </c>
      <c r="V4023"/>
    </row>
    <row r="4024" spans="1:22" x14ac:dyDescent="0.2">
      <c r="A4024" s="14" t="s">
        <v>72</v>
      </c>
      <c r="B4024" s="14" t="s">
        <v>70</v>
      </c>
      <c r="C4024" s="14" t="s">
        <v>141</v>
      </c>
      <c r="D4024" t="s">
        <v>15</v>
      </c>
      <c r="E4024" s="14" t="s">
        <v>167</v>
      </c>
      <c r="F4024" s="43">
        <v>3.0904887244105339E-2</v>
      </c>
      <c r="V4024"/>
    </row>
    <row r="4025" spans="1:22" x14ac:dyDescent="0.2">
      <c r="A4025" s="14" t="s">
        <v>70</v>
      </c>
      <c r="B4025" s="14" t="s">
        <v>152</v>
      </c>
      <c r="C4025" s="14" t="s">
        <v>153</v>
      </c>
      <c r="D4025" t="s">
        <v>15</v>
      </c>
      <c r="E4025" s="14" t="s">
        <v>167</v>
      </c>
      <c r="F4025" s="43">
        <v>134.51316983997822</v>
      </c>
      <c r="V4025"/>
    </row>
    <row r="4026" spans="1:22" x14ac:dyDescent="0.2">
      <c r="A4026" s="14" t="s">
        <v>70</v>
      </c>
      <c r="B4026" s="14" t="s">
        <v>152</v>
      </c>
      <c r="C4026" s="14" t="s">
        <v>49</v>
      </c>
      <c r="D4026" t="s">
        <v>15</v>
      </c>
      <c r="E4026" s="14" t="s">
        <v>167</v>
      </c>
      <c r="F4026" s="43">
        <v>21.366779327392578</v>
      </c>
      <c r="V4026"/>
    </row>
    <row r="4027" spans="1:22" x14ac:dyDescent="0.2">
      <c r="A4027" s="14" t="s">
        <v>70</v>
      </c>
      <c r="B4027" s="14" t="s">
        <v>152</v>
      </c>
      <c r="C4027" s="14" t="s">
        <v>141</v>
      </c>
      <c r="D4027" t="s">
        <v>15</v>
      </c>
      <c r="E4027" s="14" t="s">
        <v>167</v>
      </c>
      <c r="F4027" s="43">
        <v>2.256019227206707E-2</v>
      </c>
      <c r="V4027"/>
    </row>
    <row r="4028" spans="1:22" x14ac:dyDescent="0.2">
      <c r="A4028" s="14" t="s">
        <v>71</v>
      </c>
      <c r="B4028" s="14" t="s">
        <v>152</v>
      </c>
      <c r="C4028" s="14" t="s">
        <v>153</v>
      </c>
      <c r="D4028" t="s">
        <v>15</v>
      </c>
      <c r="E4028" s="14" t="s">
        <v>167</v>
      </c>
      <c r="F4028" s="43">
        <v>122.49070343375206</v>
      </c>
      <c r="V4028"/>
    </row>
    <row r="4029" spans="1:22" x14ac:dyDescent="0.2">
      <c r="A4029" s="14" t="s">
        <v>71</v>
      </c>
      <c r="B4029" s="14" t="s">
        <v>152</v>
      </c>
      <c r="C4029" s="14" t="s">
        <v>49</v>
      </c>
      <c r="D4029" t="s">
        <v>15</v>
      </c>
      <c r="E4029" s="14" t="s">
        <v>167</v>
      </c>
      <c r="F4029" s="43">
        <v>19.457067489624023</v>
      </c>
      <c r="V4029"/>
    </row>
    <row r="4030" spans="1:22" x14ac:dyDescent="0.2">
      <c r="A4030" s="14" t="s">
        <v>71</v>
      </c>
      <c r="B4030" s="14" t="s">
        <v>152</v>
      </c>
      <c r="C4030" s="14" t="s">
        <v>141</v>
      </c>
      <c r="D4030" t="s">
        <v>15</v>
      </c>
      <c r="E4030" s="14" t="s">
        <v>167</v>
      </c>
      <c r="F4030" s="43">
        <v>2.0543815568089485E-2</v>
      </c>
      <c r="V4030"/>
    </row>
    <row r="4031" spans="1:22" x14ac:dyDescent="0.2">
      <c r="A4031" s="14" t="s">
        <v>72</v>
      </c>
      <c r="B4031" s="14" t="s">
        <v>152</v>
      </c>
      <c r="C4031" s="14" t="s">
        <v>153</v>
      </c>
      <c r="D4031" t="s">
        <v>15</v>
      </c>
      <c r="E4031" s="14" t="s">
        <v>167</v>
      </c>
      <c r="F4031" s="43">
        <v>188.08480626344681</v>
      </c>
      <c r="V4031"/>
    </row>
    <row r="4032" spans="1:22" x14ac:dyDescent="0.2">
      <c r="A4032" s="14" t="s">
        <v>72</v>
      </c>
      <c r="B4032" s="14" t="s">
        <v>152</v>
      </c>
      <c r="C4032" s="14" t="s">
        <v>49</v>
      </c>
      <c r="D4032" t="s">
        <v>15</v>
      </c>
      <c r="E4032" s="14" t="s">
        <v>167</v>
      </c>
      <c r="F4032" s="43">
        <v>29.876380920410156</v>
      </c>
      <c r="V4032"/>
    </row>
    <row r="4033" spans="1:22" x14ac:dyDescent="0.2">
      <c r="A4033" s="14" t="s">
        <v>72</v>
      </c>
      <c r="B4033" s="14" t="s">
        <v>152</v>
      </c>
      <c r="C4033" s="14" t="s">
        <v>141</v>
      </c>
      <c r="D4033" t="s">
        <v>15</v>
      </c>
      <c r="E4033" s="14" t="s">
        <v>167</v>
      </c>
      <c r="F4033" s="43">
        <v>3.1545083969831467E-2</v>
      </c>
      <c r="V4033"/>
    </row>
    <row r="4034" spans="1:22" x14ac:dyDescent="0.2">
      <c r="A4034" s="14" t="s">
        <v>70</v>
      </c>
      <c r="B4034" s="14" t="s">
        <v>70</v>
      </c>
      <c r="C4034" s="14" t="s">
        <v>153</v>
      </c>
      <c r="D4034" t="s">
        <v>15</v>
      </c>
      <c r="E4034" s="14" t="s">
        <v>168</v>
      </c>
      <c r="F4034" s="43">
        <v>112.33473305404186</v>
      </c>
      <c r="V4034"/>
    </row>
    <row r="4035" spans="1:22" x14ac:dyDescent="0.2">
      <c r="A4035" s="14" t="s">
        <v>70</v>
      </c>
      <c r="B4035" s="14" t="s">
        <v>70</v>
      </c>
      <c r="C4035" s="14" t="s">
        <v>49</v>
      </c>
      <c r="D4035" t="s">
        <v>15</v>
      </c>
      <c r="E4035" s="14" t="s">
        <v>168</v>
      </c>
      <c r="F4035" s="43">
        <v>17.843839645385742</v>
      </c>
      <c r="V4035"/>
    </row>
    <row r="4036" spans="1:22" x14ac:dyDescent="0.2">
      <c r="A4036" s="14" t="s">
        <v>70</v>
      </c>
      <c r="B4036" s="14" t="s">
        <v>70</v>
      </c>
      <c r="C4036" s="14" t="s">
        <v>141</v>
      </c>
      <c r="D4036" t="s">
        <v>15</v>
      </c>
      <c r="E4036" s="14" t="s">
        <v>168</v>
      </c>
      <c r="F4036" s="43">
        <v>1.8840482458472252E-2</v>
      </c>
      <c r="V4036"/>
    </row>
    <row r="4037" spans="1:22" x14ac:dyDescent="0.2">
      <c r="A4037" s="14" t="s">
        <v>71</v>
      </c>
      <c r="B4037" s="14" t="s">
        <v>70</v>
      </c>
      <c r="C4037" s="14" t="s">
        <v>153</v>
      </c>
      <c r="D4037" t="s">
        <v>15</v>
      </c>
      <c r="E4037" s="14" t="s">
        <v>168</v>
      </c>
      <c r="F4037" s="43">
        <v>125.24785652756691</v>
      </c>
      <c r="V4037"/>
    </row>
    <row r="4038" spans="1:22" x14ac:dyDescent="0.2">
      <c r="A4038" s="14" t="s">
        <v>71</v>
      </c>
      <c r="B4038" s="14" t="s">
        <v>70</v>
      </c>
      <c r="C4038" s="14" t="s">
        <v>49</v>
      </c>
      <c r="D4038" t="s">
        <v>15</v>
      </c>
      <c r="E4038" s="14" t="s">
        <v>168</v>
      </c>
      <c r="F4038" s="43">
        <v>19.895029067993164</v>
      </c>
      <c r="V4038"/>
    </row>
    <row r="4039" spans="1:22" x14ac:dyDescent="0.2">
      <c r="A4039" s="14" t="s">
        <v>71</v>
      </c>
      <c r="B4039" s="14" t="s">
        <v>70</v>
      </c>
      <c r="C4039" s="14" t="s">
        <v>141</v>
      </c>
      <c r="D4039" t="s">
        <v>15</v>
      </c>
      <c r="E4039" s="14" t="s">
        <v>168</v>
      </c>
      <c r="F4039" s="43">
        <v>2.1006237715482712E-2</v>
      </c>
      <c r="V4039"/>
    </row>
    <row r="4040" spans="1:22" x14ac:dyDescent="0.2">
      <c r="A4040" s="14" t="s">
        <v>72</v>
      </c>
      <c r="B4040" s="14" t="s">
        <v>70</v>
      </c>
      <c r="C4040" s="14" t="s">
        <v>153</v>
      </c>
      <c r="D4040" t="s">
        <v>15</v>
      </c>
      <c r="E4040" s="14" t="s">
        <v>168</v>
      </c>
      <c r="F4040" s="43">
        <v>305.88933569192886</v>
      </c>
      <c r="V4040"/>
    </row>
    <row r="4041" spans="1:22" x14ac:dyDescent="0.2">
      <c r="A4041" s="14" t="s">
        <v>72</v>
      </c>
      <c r="B4041" s="14" t="s">
        <v>70</v>
      </c>
      <c r="C4041" s="14" t="s">
        <v>49</v>
      </c>
      <c r="D4041" t="s">
        <v>15</v>
      </c>
      <c r="E4041" s="14" t="s">
        <v>168</v>
      </c>
      <c r="F4041" s="43">
        <v>48.589073181152344</v>
      </c>
      <c r="V4041"/>
    </row>
    <row r="4042" spans="1:22" x14ac:dyDescent="0.2">
      <c r="A4042" s="14" t="s">
        <v>72</v>
      </c>
      <c r="B4042" s="14" t="s">
        <v>70</v>
      </c>
      <c r="C4042" s="14" t="s">
        <v>141</v>
      </c>
      <c r="D4042" t="s">
        <v>15</v>
      </c>
      <c r="E4042" s="14" t="s">
        <v>168</v>
      </c>
      <c r="F4042" s="43">
        <v>5.1302947103977203E-2</v>
      </c>
      <c r="V4042"/>
    </row>
    <row r="4043" spans="1:22" x14ac:dyDescent="0.2">
      <c r="A4043" s="14" t="s">
        <v>70</v>
      </c>
      <c r="B4043" s="14" t="s">
        <v>152</v>
      </c>
      <c r="C4043" s="14" t="s">
        <v>153</v>
      </c>
      <c r="D4043" t="s">
        <v>15</v>
      </c>
      <c r="E4043" s="14" t="s">
        <v>168</v>
      </c>
      <c r="F4043" s="43">
        <v>54.78791718184948</v>
      </c>
      <c r="V4043"/>
    </row>
    <row r="4044" spans="1:22" x14ac:dyDescent="0.2">
      <c r="A4044" s="14" t="s">
        <v>70</v>
      </c>
      <c r="B4044" s="14" t="s">
        <v>152</v>
      </c>
      <c r="C4044" s="14" t="s">
        <v>49</v>
      </c>
      <c r="D4044" t="s">
        <v>15</v>
      </c>
      <c r="E4044" s="14" t="s">
        <v>168</v>
      </c>
      <c r="F4044" s="43">
        <v>8.7028007507324219</v>
      </c>
      <c r="V4044"/>
    </row>
    <row r="4045" spans="1:22" x14ac:dyDescent="0.2">
      <c r="A4045" s="14" t="s">
        <v>70</v>
      </c>
      <c r="B4045" s="14" t="s">
        <v>152</v>
      </c>
      <c r="C4045" s="14" t="s">
        <v>141</v>
      </c>
      <c r="D4045" t="s">
        <v>15</v>
      </c>
      <c r="E4045" s="14" t="s">
        <v>168</v>
      </c>
      <c r="F4045" s="43">
        <v>9.188883937895298E-3</v>
      </c>
      <c r="V4045"/>
    </row>
    <row r="4046" spans="1:22" x14ac:dyDescent="0.2">
      <c r="A4046" s="14" t="s">
        <v>71</v>
      </c>
      <c r="B4046" s="14" t="s">
        <v>152</v>
      </c>
      <c r="C4046" s="14" t="s">
        <v>153</v>
      </c>
      <c r="D4046" t="s">
        <v>15</v>
      </c>
      <c r="E4046" s="14" t="s">
        <v>168</v>
      </c>
      <c r="F4046" s="43">
        <v>67.836810022592545</v>
      </c>
      <c r="V4046"/>
    </row>
    <row r="4047" spans="1:22" x14ac:dyDescent="0.2">
      <c r="A4047" s="14" t="s">
        <v>71</v>
      </c>
      <c r="B4047" s="14" t="s">
        <v>152</v>
      </c>
      <c r="C4047" s="14" t="s">
        <v>49</v>
      </c>
      <c r="D4047" t="s">
        <v>15</v>
      </c>
      <c r="E4047" s="14" t="s">
        <v>168</v>
      </c>
      <c r="F4047" s="43">
        <v>10.775555610656738</v>
      </c>
      <c r="V4047"/>
    </row>
    <row r="4048" spans="1:22" x14ac:dyDescent="0.2">
      <c r="A4048" s="14" t="s">
        <v>71</v>
      </c>
      <c r="B4048" s="14" t="s">
        <v>152</v>
      </c>
      <c r="C4048" s="14" t="s">
        <v>141</v>
      </c>
      <c r="D4048" t="s">
        <v>15</v>
      </c>
      <c r="E4048" s="14" t="s">
        <v>168</v>
      </c>
      <c r="F4048" s="43">
        <v>1.1377410031855106E-2</v>
      </c>
      <c r="V4048"/>
    </row>
    <row r="4049" spans="1:22" x14ac:dyDescent="0.2">
      <c r="A4049" s="14" t="s">
        <v>72</v>
      </c>
      <c r="B4049" s="14" t="s">
        <v>152</v>
      </c>
      <c r="C4049" s="14" t="s">
        <v>153</v>
      </c>
      <c r="D4049" t="s">
        <v>15</v>
      </c>
      <c r="E4049" s="14" t="s">
        <v>168</v>
      </c>
      <c r="F4049" s="43">
        <v>248.47828513383865</v>
      </c>
      <c r="V4049"/>
    </row>
    <row r="4050" spans="1:22" x14ac:dyDescent="0.2">
      <c r="A4050" s="14" t="s">
        <v>72</v>
      </c>
      <c r="B4050" s="14" t="s">
        <v>152</v>
      </c>
      <c r="C4050" s="14" t="s">
        <v>49</v>
      </c>
      <c r="D4050" t="s">
        <v>15</v>
      </c>
      <c r="E4050" s="14" t="s">
        <v>168</v>
      </c>
      <c r="F4050" s="43">
        <v>39.469596862792969</v>
      </c>
      <c r="V4050"/>
    </row>
    <row r="4051" spans="1:22" x14ac:dyDescent="0.2">
      <c r="A4051" s="14" t="s">
        <v>72</v>
      </c>
      <c r="B4051" s="14" t="s">
        <v>152</v>
      </c>
      <c r="C4051" s="14" t="s">
        <v>141</v>
      </c>
      <c r="D4051" t="s">
        <v>15</v>
      </c>
      <c r="E4051" s="14" t="s">
        <v>168</v>
      </c>
      <c r="F4051" s="43">
        <v>4.1674118489027023E-2</v>
      </c>
      <c r="V4051"/>
    </row>
  </sheetData>
  <sortState xmlns:xlrd2="http://schemas.microsoft.com/office/spreadsheetml/2017/richdata2" ref="A2:E46">
    <sortCondition ref="C2:C46"/>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3D89D-4652-4FDB-BAC9-967303D9493F}">
  <sheetPr codeName="Sheet1">
    <tabColor theme="9" tint="0.39997558519241921"/>
  </sheetPr>
  <dimension ref="B2:E14"/>
  <sheetViews>
    <sheetView workbookViewId="0">
      <selection activeCell="G12" sqref="G12"/>
    </sheetView>
  </sheetViews>
  <sheetFormatPr baseColWidth="10" defaultColWidth="9.1640625" defaultRowHeight="15" x14ac:dyDescent="0.2"/>
  <cols>
    <col min="1" max="1" width="9.1640625" style="7"/>
    <col min="2" max="2" width="12.5" style="7" customWidth="1"/>
    <col min="3" max="3" width="90.5" style="7" customWidth="1"/>
    <col min="4" max="4" width="3.83203125" style="7" customWidth="1"/>
    <col min="5" max="5" width="20" style="7" customWidth="1"/>
    <col min="6" max="16384" width="9.1640625" style="7"/>
  </cols>
  <sheetData>
    <row r="2" spans="2:5" ht="21" x14ac:dyDescent="0.3">
      <c r="B2" s="70" t="s">
        <v>180</v>
      </c>
    </row>
    <row r="4" spans="2:5" ht="33.75" customHeight="1" x14ac:dyDescent="0.2">
      <c r="B4" s="83"/>
      <c r="C4" s="83"/>
      <c r="D4" s="83"/>
      <c r="E4" s="84" t="s">
        <v>226</v>
      </c>
    </row>
    <row r="5" spans="2:5" s="85" customFormat="1" ht="25.5" customHeight="1" x14ac:dyDescent="0.2">
      <c r="B5" s="86" t="s">
        <v>233</v>
      </c>
      <c r="C5" s="85" t="s">
        <v>227</v>
      </c>
      <c r="E5" s="82" t="s">
        <v>214</v>
      </c>
    </row>
    <row r="6" spans="2:5" s="85" customFormat="1" ht="40.5" customHeight="1" x14ac:dyDescent="0.2">
      <c r="B6" s="86" t="s">
        <v>234</v>
      </c>
      <c r="C6" s="85" t="s">
        <v>228</v>
      </c>
      <c r="E6" s="82" t="s">
        <v>215</v>
      </c>
    </row>
    <row r="7" spans="2:5" s="85" customFormat="1" ht="40.5" customHeight="1" x14ac:dyDescent="0.2">
      <c r="B7" s="86" t="s">
        <v>235</v>
      </c>
      <c r="C7" s="85" t="s">
        <v>229</v>
      </c>
      <c r="E7" s="82" t="s">
        <v>216</v>
      </c>
    </row>
    <row r="8" spans="2:5" s="85" customFormat="1" ht="27.75" customHeight="1" x14ac:dyDescent="0.2">
      <c r="B8" s="86" t="s">
        <v>236</v>
      </c>
      <c r="C8" s="85" t="s">
        <v>230</v>
      </c>
      <c r="E8" s="82" t="s">
        <v>217</v>
      </c>
    </row>
    <row r="9" spans="2:5" s="85" customFormat="1" ht="27.75" customHeight="1" x14ac:dyDescent="0.2">
      <c r="B9" s="86" t="s">
        <v>237</v>
      </c>
      <c r="C9" s="82" t="s">
        <v>243</v>
      </c>
      <c r="E9" s="82" t="s">
        <v>218</v>
      </c>
    </row>
    <row r="10" spans="2:5" s="85" customFormat="1" ht="40.5" customHeight="1" x14ac:dyDescent="0.2">
      <c r="B10" s="86" t="s">
        <v>238</v>
      </c>
      <c r="C10" s="85" t="s">
        <v>245</v>
      </c>
      <c r="E10" s="82" t="s">
        <v>277</v>
      </c>
    </row>
    <row r="11" spans="2:5" s="85" customFormat="1" ht="40.5" customHeight="1" x14ac:dyDescent="0.2">
      <c r="B11" s="86" t="s">
        <v>239</v>
      </c>
      <c r="C11" s="85" t="s">
        <v>231</v>
      </c>
      <c r="E11" s="82" t="s">
        <v>219</v>
      </c>
    </row>
    <row r="12" spans="2:5" s="85" customFormat="1" ht="40.5" customHeight="1" x14ac:dyDescent="0.2">
      <c r="B12" s="86" t="s">
        <v>240</v>
      </c>
      <c r="C12" s="85" t="s">
        <v>232</v>
      </c>
      <c r="E12" s="82" t="s">
        <v>220</v>
      </c>
    </row>
    <row r="13" spans="2:5" s="85" customFormat="1" ht="40.5" customHeight="1" x14ac:dyDescent="0.2">
      <c r="B13" s="86" t="s">
        <v>259</v>
      </c>
      <c r="C13" s="82" t="s">
        <v>264</v>
      </c>
      <c r="E13" s="82" t="s">
        <v>263</v>
      </c>
    </row>
    <row r="14" spans="2:5" ht="16" x14ac:dyDescent="0.2">
      <c r="B14" s="86" t="s">
        <v>267</v>
      </c>
      <c r="C14" s="87" t="s">
        <v>268</v>
      </c>
      <c r="E14" s="87" t="s">
        <v>269</v>
      </c>
    </row>
  </sheetData>
  <hyperlinks>
    <hyperlink ref="B5" location="'Table A.3'!A1" display="Table A.3" xr:uid="{9D5BB842-62C3-43B6-9585-91727F6473AB}"/>
    <hyperlink ref="B6" location="'Table A.4'!A1" display="Table A.4." xr:uid="{8E0AB3AF-CEDA-4D68-A8D2-4F4E4090D580}"/>
    <hyperlink ref="B7" location="'Table A.5'!A1" display="Table A.5." xr:uid="{B2844D10-4E41-4340-8B2A-FF241337521B}"/>
    <hyperlink ref="B8" location="'Table A.6'!A1" display="Table A.6" xr:uid="{E928A68D-B979-4D27-B23B-4657185BBDEC}"/>
    <hyperlink ref="B9" location="'Table A.7'!A1" display="Table A.7" xr:uid="{3AEE0299-CD9E-4FB9-9F16-AECD946B4957}"/>
    <hyperlink ref="B10" location="'Table A.8'!A1" display="Table A.8" xr:uid="{3CBDB066-A9F5-4604-A1A4-3CE80E763E42}"/>
    <hyperlink ref="B11" location="'Table A.9'!A1" display="Table A.9" xr:uid="{6821AF0C-AE77-4265-A2C1-D4356262A303}"/>
    <hyperlink ref="B12" location="'Table A.10'!A1" display="Table A.10" xr:uid="{5DA10790-7BA3-4658-AF92-109B52CAC874}"/>
    <hyperlink ref="B13" location="'Table A.11'!A1" display="Table A.11" xr:uid="{39DF5B76-DBB8-4F16-A6DB-9B3C5922117F}"/>
    <hyperlink ref="B14" location="'Table A.12'!A1" display="Table A.12" xr:uid="{EC1F0DEF-50EB-48B0-BEAC-C691EBF95B1C}"/>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693BF-4297-46E6-A09D-8E1A0A0EA876}">
  <dimension ref="A1:V91"/>
  <sheetViews>
    <sheetView workbookViewId="0">
      <selection activeCell="U12" sqref="U12"/>
    </sheetView>
  </sheetViews>
  <sheetFormatPr baseColWidth="10" defaultColWidth="8.83203125" defaultRowHeight="15" x14ac:dyDescent="0.2"/>
  <sheetData>
    <row r="1" spans="1:22" s="26" customFormat="1" ht="48" x14ac:dyDescent="0.2">
      <c r="A1" s="15" t="s">
        <v>84</v>
      </c>
      <c r="B1" s="15" t="s">
        <v>39</v>
      </c>
      <c r="C1" s="15" t="s">
        <v>154</v>
      </c>
      <c r="D1" s="26" t="s">
        <v>186</v>
      </c>
      <c r="E1" s="26" t="s">
        <v>187</v>
      </c>
      <c r="F1" s="26" t="s">
        <v>188</v>
      </c>
      <c r="G1" s="26" t="s">
        <v>189</v>
      </c>
      <c r="H1" s="26" t="s">
        <v>190</v>
      </c>
      <c r="I1" s="26" t="s">
        <v>191</v>
      </c>
      <c r="J1" s="26" t="s">
        <v>192</v>
      </c>
      <c r="K1" s="26" t="s">
        <v>193</v>
      </c>
      <c r="L1" s="26" t="s">
        <v>194</v>
      </c>
      <c r="M1" s="26" t="s">
        <v>195</v>
      </c>
    </row>
    <row r="2" spans="1:22" x14ac:dyDescent="0.2">
      <c r="A2" t="s">
        <v>1</v>
      </c>
      <c r="B2" t="s">
        <v>70</v>
      </c>
      <c r="C2" t="s">
        <v>70</v>
      </c>
      <c r="D2" s="43">
        <v>0.4365781843662262</v>
      </c>
      <c r="E2" s="43">
        <v>0.49262535572052002</v>
      </c>
      <c r="F2" s="43">
        <v>925.28237247467041</v>
      </c>
      <c r="G2" s="43">
        <v>0.17404130101203918</v>
      </c>
      <c r="H2" s="43">
        <v>0.27728614211082458</v>
      </c>
      <c r="I2" s="43">
        <v>624.50741493701935</v>
      </c>
      <c r="J2" s="43">
        <v>148</v>
      </c>
      <c r="K2" s="43">
        <v>167</v>
      </c>
      <c r="L2" s="43">
        <v>59</v>
      </c>
      <c r="M2" s="43">
        <v>94</v>
      </c>
      <c r="P2" s="23" t="s">
        <v>70</v>
      </c>
      <c r="Q2" t="s">
        <v>70</v>
      </c>
      <c r="R2" t="s">
        <v>209</v>
      </c>
    </row>
    <row r="3" spans="1:22" x14ac:dyDescent="0.2">
      <c r="A3" t="s">
        <v>1</v>
      </c>
      <c r="B3" t="s">
        <v>71</v>
      </c>
      <c r="C3" t="s">
        <v>70</v>
      </c>
      <c r="D3" s="43">
        <v>0.4129793643951416</v>
      </c>
      <c r="E3" s="43">
        <v>0.45722714066505432</v>
      </c>
      <c r="F3" s="43">
        <v>995.28391465544701</v>
      </c>
      <c r="G3" s="43">
        <v>0.20058996975421906</v>
      </c>
      <c r="H3" s="43">
        <v>0.28908553719520569</v>
      </c>
      <c r="I3" s="43">
        <v>694.17283293604851</v>
      </c>
      <c r="J3" s="43">
        <v>140</v>
      </c>
      <c r="K3" s="43">
        <v>155</v>
      </c>
      <c r="L3" s="43">
        <v>68</v>
      </c>
      <c r="M3" s="43">
        <v>98</v>
      </c>
      <c r="P3" s="23" t="s">
        <v>71</v>
      </c>
      <c r="Q3" t="s">
        <v>152</v>
      </c>
      <c r="R3" t="s">
        <v>210</v>
      </c>
    </row>
    <row r="4" spans="1:22" x14ac:dyDescent="0.2">
      <c r="A4" t="s">
        <v>1</v>
      </c>
      <c r="B4" t="s">
        <v>72</v>
      </c>
      <c r="C4" t="s">
        <v>70</v>
      </c>
      <c r="D4" s="43">
        <v>0.51917403936386108</v>
      </c>
      <c r="E4" s="43">
        <v>0.57817107439041138</v>
      </c>
      <c r="F4" s="43">
        <v>2004.8048867285252</v>
      </c>
      <c r="G4" s="43">
        <v>0.32743361592292786</v>
      </c>
      <c r="H4" s="43">
        <v>0.4365781843662262</v>
      </c>
      <c r="I4" s="43">
        <v>1531.6853390485048</v>
      </c>
      <c r="J4" s="43">
        <v>176</v>
      </c>
      <c r="K4" s="43">
        <v>196</v>
      </c>
      <c r="L4" s="43">
        <v>111</v>
      </c>
      <c r="M4" s="43">
        <v>148</v>
      </c>
      <c r="P4" s="23" t="s">
        <v>72</v>
      </c>
    </row>
    <row r="5" spans="1:22" x14ac:dyDescent="0.2">
      <c r="A5" t="s">
        <v>1</v>
      </c>
      <c r="B5" t="s">
        <v>70</v>
      </c>
      <c r="C5" t="s">
        <v>152</v>
      </c>
      <c r="D5" s="43">
        <v>0.39823007583618164</v>
      </c>
      <c r="E5" s="43">
        <v>0.45722714066505432</v>
      </c>
      <c r="F5" s="43">
        <v>693.97805488109589</v>
      </c>
      <c r="G5" s="43">
        <v>0.14749263226985931</v>
      </c>
      <c r="H5" s="43">
        <v>0.22418878972530365</v>
      </c>
      <c r="I5" s="43">
        <v>502.80112707614899</v>
      </c>
      <c r="J5" s="43">
        <v>135</v>
      </c>
      <c r="K5" s="43">
        <v>155</v>
      </c>
      <c r="L5" s="43">
        <v>50</v>
      </c>
      <c r="M5" s="43">
        <v>76</v>
      </c>
    </row>
    <row r="6" spans="1:22" x14ac:dyDescent="0.2">
      <c r="A6" t="s">
        <v>1</v>
      </c>
      <c r="B6" t="s">
        <v>71</v>
      </c>
      <c r="C6" t="s">
        <v>152</v>
      </c>
      <c r="D6" s="43">
        <v>0.38938054442405701</v>
      </c>
      <c r="E6" s="43">
        <v>0.42772862315177917</v>
      </c>
      <c r="F6" s="43">
        <v>770.877411454916</v>
      </c>
      <c r="G6" s="43">
        <v>0.17994099855422974</v>
      </c>
      <c r="H6" s="43">
        <v>0.22713863849639893</v>
      </c>
      <c r="I6" s="43">
        <v>533.01771351695061</v>
      </c>
      <c r="J6" s="43">
        <v>132</v>
      </c>
      <c r="K6" s="43">
        <v>145</v>
      </c>
      <c r="L6" s="43">
        <v>61</v>
      </c>
      <c r="M6" s="43">
        <v>77</v>
      </c>
    </row>
    <row r="7" spans="1:22" x14ac:dyDescent="0.2">
      <c r="A7" t="s">
        <v>1</v>
      </c>
      <c r="B7" t="s">
        <v>72</v>
      </c>
      <c r="C7" t="s">
        <v>152</v>
      </c>
      <c r="D7" s="43">
        <v>0.49262535572052002</v>
      </c>
      <c r="E7" s="43">
        <v>0.54867255687713623</v>
      </c>
      <c r="F7" s="43">
        <v>1676.5615555346012</v>
      </c>
      <c r="G7" s="43">
        <v>0.30383479595184326</v>
      </c>
      <c r="H7" s="43">
        <v>0.40412980318069458</v>
      </c>
      <c r="I7" s="43">
        <v>1284.8236690312624</v>
      </c>
      <c r="J7" s="43">
        <v>167</v>
      </c>
      <c r="K7" s="43">
        <v>186</v>
      </c>
      <c r="L7" s="43">
        <v>103</v>
      </c>
      <c r="M7" s="43">
        <v>137</v>
      </c>
    </row>
    <row r="8" spans="1:22" x14ac:dyDescent="0.2">
      <c r="A8" t="s">
        <v>2</v>
      </c>
      <c r="B8" t="s">
        <v>70</v>
      </c>
      <c r="C8" t="s">
        <v>70</v>
      </c>
      <c r="D8" s="43">
        <v>0.54545456171035767</v>
      </c>
      <c r="E8" s="43">
        <v>0.57575756311416626</v>
      </c>
      <c r="F8" s="43">
        <v>210.2494330406189</v>
      </c>
      <c r="G8" s="43">
        <v>0.42424243688583374</v>
      </c>
      <c r="H8" s="43">
        <v>0.63636362552642822</v>
      </c>
      <c r="I8" s="43">
        <v>118.18837642669678</v>
      </c>
      <c r="J8">
        <v>18.000000536441803</v>
      </c>
      <c r="K8">
        <v>18.999999582767487</v>
      </c>
      <c r="L8">
        <v>14.000000417232513</v>
      </c>
      <c r="M8">
        <v>20.999999642372131</v>
      </c>
    </row>
    <row r="9" spans="1:22" x14ac:dyDescent="0.2">
      <c r="A9" t="s">
        <v>3</v>
      </c>
      <c r="B9" t="s">
        <v>70</v>
      </c>
      <c r="C9" t="s">
        <v>70</v>
      </c>
      <c r="D9" s="43">
        <v>0.72222220897674561</v>
      </c>
      <c r="E9" s="43">
        <v>0.72222220897674561</v>
      </c>
      <c r="F9" s="43">
        <v>295.21177434921265</v>
      </c>
      <c r="G9" s="43">
        <v>0.3611111044883728</v>
      </c>
      <c r="H9" s="43">
        <v>0.52777779102325439</v>
      </c>
      <c r="I9" s="43">
        <v>228.59247255325317</v>
      </c>
      <c r="J9">
        <v>25.999999523162842</v>
      </c>
      <c r="K9">
        <v>25.999999523162842</v>
      </c>
      <c r="L9">
        <v>12.999999761581421</v>
      </c>
      <c r="M9">
        <v>19.000000476837158</v>
      </c>
    </row>
    <row r="10" spans="1:22" x14ac:dyDescent="0.2">
      <c r="A10" t="s">
        <v>4</v>
      </c>
      <c r="B10" t="s">
        <v>70</v>
      </c>
      <c r="C10" t="s">
        <v>70</v>
      </c>
      <c r="D10" s="43">
        <v>0.47999998927116394</v>
      </c>
      <c r="E10" s="43">
        <v>0.51999998092651367</v>
      </c>
      <c r="F10" s="43">
        <v>99.52311372756958</v>
      </c>
      <c r="G10" s="43">
        <v>0.11999999731779099</v>
      </c>
      <c r="H10" s="43">
        <v>0.15999999642372131</v>
      </c>
      <c r="I10" s="43">
        <v>27.701796531677246</v>
      </c>
      <c r="J10">
        <v>11.999999731779099</v>
      </c>
      <c r="K10">
        <v>12.999999523162842</v>
      </c>
      <c r="L10">
        <v>2.9999999329447746</v>
      </c>
      <c r="M10">
        <v>3.9999999105930328</v>
      </c>
      <c r="P10" t="s">
        <v>209</v>
      </c>
      <c r="Q10" t="s">
        <v>142</v>
      </c>
      <c r="R10" t="s">
        <v>143</v>
      </c>
      <c r="S10" t="s">
        <v>75</v>
      </c>
      <c r="T10" t="s">
        <v>76</v>
      </c>
      <c r="U10" t="s">
        <v>77</v>
      </c>
      <c r="V10" t="s">
        <v>144</v>
      </c>
    </row>
    <row r="11" spans="1:22" x14ac:dyDescent="0.2">
      <c r="A11" t="s">
        <v>5</v>
      </c>
      <c r="B11" t="s">
        <v>70</v>
      </c>
      <c r="C11" t="s">
        <v>70</v>
      </c>
      <c r="D11" s="43">
        <v>0.31914892792701721</v>
      </c>
      <c r="E11" s="43">
        <v>0.40425533056259155</v>
      </c>
      <c r="F11" s="43">
        <v>78.994941592216492</v>
      </c>
      <c r="G11" s="43">
        <v>6.9148935377597809E-2</v>
      </c>
      <c r="H11" s="43">
        <v>0.14893616735935211</v>
      </c>
      <c r="I11" s="43">
        <v>18.519876599311829</v>
      </c>
      <c r="J11">
        <v>59.999998450279236</v>
      </c>
      <c r="K11">
        <v>76.000002145767212</v>
      </c>
      <c r="L11">
        <v>12.999999850988388</v>
      </c>
      <c r="M11">
        <v>27.999999463558197</v>
      </c>
      <c r="P11" t="s">
        <v>210</v>
      </c>
      <c r="Q11" t="s">
        <v>145</v>
      </c>
      <c r="R11" t="s">
        <v>146</v>
      </c>
      <c r="S11" t="s">
        <v>75</v>
      </c>
      <c r="T11" t="s">
        <v>147</v>
      </c>
      <c r="U11" t="s">
        <v>148</v>
      </c>
      <c r="V11" t="s">
        <v>144</v>
      </c>
    </row>
    <row r="12" spans="1:22" x14ac:dyDescent="0.2">
      <c r="A12" t="s">
        <v>6</v>
      </c>
      <c r="B12" t="s">
        <v>70</v>
      </c>
      <c r="C12" t="s">
        <v>70</v>
      </c>
      <c r="D12" s="43">
        <v>0.56140351295471191</v>
      </c>
      <c r="E12" s="43">
        <v>0.57894736528396606</v>
      </c>
      <c r="F12" s="43">
        <v>241.3031097650528</v>
      </c>
      <c r="G12" s="43">
        <v>0.28070175647735596</v>
      </c>
      <c r="H12" s="43">
        <v>0.38596490025520325</v>
      </c>
      <c r="I12" s="43">
        <v>231.50489282608032</v>
      </c>
      <c r="J12">
        <v>32.000000238418579</v>
      </c>
      <c r="K12">
        <v>32.999999821186066</v>
      </c>
      <c r="L12">
        <v>16.00000011920929</v>
      </c>
      <c r="M12">
        <v>21.999999314546585</v>
      </c>
    </row>
    <row r="13" spans="1:22" x14ac:dyDescent="0.2">
      <c r="A13" t="s">
        <v>7</v>
      </c>
      <c r="B13" t="s">
        <v>70</v>
      </c>
      <c r="C13" t="s">
        <v>70</v>
      </c>
      <c r="D13" s="43">
        <v>0.29545453190803528</v>
      </c>
      <c r="E13" s="43">
        <v>0.40909090638160706</v>
      </c>
      <c r="F13" s="43">
        <v>20.086561441421509</v>
      </c>
      <c r="G13" s="43">
        <v>6.8181820213794708E-2</v>
      </c>
      <c r="H13" s="43">
        <v>0.13636364042758942</v>
      </c>
      <c r="I13" s="43">
        <v>49.11944043636322</v>
      </c>
      <c r="J13">
        <v>12.999999403953552</v>
      </c>
      <c r="K13">
        <v>17.99999988079071</v>
      </c>
      <c r="L13">
        <v>3.0000000894069672</v>
      </c>
      <c r="M13">
        <v>6.0000001788139343</v>
      </c>
    </row>
    <row r="14" spans="1:22" x14ac:dyDescent="0.2">
      <c r="A14" t="s">
        <v>8</v>
      </c>
      <c r="B14" t="s">
        <v>70</v>
      </c>
      <c r="C14" t="s">
        <v>70</v>
      </c>
      <c r="D14" s="43">
        <v>0.37999999523162842</v>
      </c>
      <c r="E14" s="43">
        <v>0.40000000596046448</v>
      </c>
      <c r="F14" s="43">
        <v>55.363998353481293</v>
      </c>
      <c r="G14" s="43">
        <v>0.11999999731779099</v>
      </c>
      <c r="H14" s="43">
        <v>0.15999999642372131</v>
      </c>
      <c r="I14" s="43">
        <v>49.083110213279724</v>
      </c>
      <c r="J14">
        <v>18.999999761581421</v>
      </c>
      <c r="K14">
        <v>20.000000298023224</v>
      </c>
      <c r="L14">
        <v>5.9999998658895493</v>
      </c>
      <c r="M14">
        <v>7.9999998211860657</v>
      </c>
    </row>
    <row r="15" spans="1:22" x14ac:dyDescent="0.2">
      <c r="A15" t="s">
        <v>9</v>
      </c>
      <c r="B15" t="s">
        <v>70</v>
      </c>
      <c r="C15" t="s">
        <v>70</v>
      </c>
      <c r="D15" s="43">
        <v>0.54545456171035767</v>
      </c>
      <c r="E15" s="43">
        <v>0.57575756311416626</v>
      </c>
      <c r="F15" s="43">
        <v>210.2494330406189</v>
      </c>
      <c r="G15" s="43">
        <v>0.42424243688583374</v>
      </c>
      <c r="H15" s="43">
        <v>0.63636362552642822</v>
      </c>
      <c r="I15" s="43">
        <v>118.18837642669678</v>
      </c>
      <c r="J15">
        <v>18.000000536441803</v>
      </c>
      <c r="K15">
        <v>18.999999582767487</v>
      </c>
      <c r="L15">
        <v>14.000000417232513</v>
      </c>
      <c r="M15">
        <v>20.999999642372131</v>
      </c>
    </row>
    <row r="16" spans="1:22" x14ac:dyDescent="0.2">
      <c r="A16" t="s">
        <v>10</v>
      </c>
      <c r="B16" t="s">
        <v>70</v>
      </c>
      <c r="C16" t="s">
        <v>70</v>
      </c>
      <c r="D16" s="43">
        <v>0.4166666567325592</v>
      </c>
      <c r="E16" s="43">
        <v>0.4166666567325592</v>
      </c>
      <c r="F16" s="43">
        <v>45.965463876724243</v>
      </c>
      <c r="G16" s="43">
        <v>0.1666666716337204</v>
      </c>
      <c r="H16" s="43">
        <v>0.25</v>
      </c>
      <c r="I16" s="43">
        <v>29.053372383117676</v>
      </c>
      <c r="J16">
        <v>4.9999998807907104</v>
      </c>
      <c r="K16">
        <v>4.9999998807907104</v>
      </c>
      <c r="L16">
        <v>2.0000000596046448</v>
      </c>
      <c r="M16">
        <v>3</v>
      </c>
    </row>
    <row r="17" spans="1:13" x14ac:dyDescent="0.2">
      <c r="A17" t="s">
        <v>11</v>
      </c>
      <c r="B17" t="s">
        <v>70</v>
      </c>
      <c r="C17" t="s">
        <v>70</v>
      </c>
      <c r="D17" s="43">
        <v>0.707317054271698</v>
      </c>
      <c r="E17" s="43">
        <v>0.7804877758026123</v>
      </c>
      <c r="F17" s="43">
        <v>227.77788549661636</v>
      </c>
      <c r="G17" s="43">
        <v>0.31707316637039185</v>
      </c>
      <c r="H17" s="43">
        <v>0.48780488967895508</v>
      </c>
      <c r="I17" s="43">
        <v>196.8055682182312</v>
      </c>
      <c r="J17">
        <v>28.999999225139618</v>
      </c>
      <c r="K17">
        <v>31.999998807907104</v>
      </c>
      <c r="L17">
        <v>12.999999821186066</v>
      </c>
      <c r="M17">
        <v>20.000000476837158</v>
      </c>
    </row>
    <row r="18" spans="1:13" x14ac:dyDescent="0.2">
      <c r="A18" t="s">
        <v>12</v>
      </c>
      <c r="B18" t="s">
        <v>70</v>
      </c>
      <c r="C18" t="s">
        <v>70</v>
      </c>
      <c r="D18" s="43">
        <v>0.3333333432674408</v>
      </c>
      <c r="E18" s="43">
        <v>0.36231884360313416</v>
      </c>
      <c r="F18" s="43">
        <v>98.764834403991699</v>
      </c>
      <c r="G18" s="43">
        <v>8.6956523358821869E-2</v>
      </c>
      <c r="H18" s="43">
        <v>0.17391304671764374</v>
      </c>
      <c r="I18" s="43">
        <v>45.081994533538818</v>
      </c>
      <c r="J18">
        <v>23.000000685453415</v>
      </c>
      <c r="K18">
        <v>25.000000208616257</v>
      </c>
      <c r="L18">
        <v>6.000000111758709</v>
      </c>
      <c r="M18">
        <v>12.000000223517418</v>
      </c>
    </row>
    <row r="19" spans="1:13" x14ac:dyDescent="0.2">
      <c r="A19" t="s">
        <v>13</v>
      </c>
      <c r="B19" t="s">
        <v>70</v>
      </c>
      <c r="C19" t="s">
        <v>70</v>
      </c>
      <c r="D19" s="43">
        <v>0.55882352590560913</v>
      </c>
      <c r="E19" s="43">
        <v>0.70588237047195435</v>
      </c>
      <c r="F19" s="43">
        <v>85.149100661277771</v>
      </c>
      <c r="G19" s="43">
        <v>0.26470589637756348</v>
      </c>
      <c r="H19" s="43">
        <v>0.35294118523597717</v>
      </c>
      <c r="I19" s="43">
        <v>58.330504298210144</v>
      </c>
      <c r="J19">
        <v>18.99999988079071</v>
      </c>
      <c r="K19">
        <v>24.000000596046448</v>
      </c>
      <c r="L19">
        <v>9.0000004768371582</v>
      </c>
      <c r="M19">
        <v>12.000000298023224</v>
      </c>
    </row>
    <row r="20" spans="1:13" x14ac:dyDescent="0.2">
      <c r="A20" t="s">
        <v>14</v>
      </c>
      <c r="B20" t="s">
        <v>70</v>
      </c>
      <c r="C20" t="s">
        <v>70</v>
      </c>
      <c r="D20" s="43">
        <v>0.45454546809196472</v>
      </c>
      <c r="E20" s="43">
        <v>0.45454546809196472</v>
      </c>
      <c r="F20" s="43">
        <v>111.00376617908478</v>
      </c>
      <c r="G20" s="43">
        <v>9.0909093618392944E-2</v>
      </c>
      <c r="H20" s="43">
        <v>0.18181818723678589</v>
      </c>
      <c r="I20" s="43">
        <v>30.731448173522949</v>
      </c>
      <c r="J20">
        <v>15.000000447034836</v>
      </c>
      <c r="K20">
        <v>15.000000447034836</v>
      </c>
      <c r="L20">
        <v>3.0000000894069672</v>
      </c>
      <c r="M20">
        <v>6.0000001788139343</v>
      </c>
    </row>
    <row r="21" spans="1:13" x14ac:dyDescent="0.2">
      <c r="A21" t="s">
        <v>15</v>
      </c>
      <c r="B21" t="s">
        <v>70</v>
      </c>
      <c r="C21" t="s">
        <v>70</v>
      </c>
      <c r="D21" s="43">
        <v>0.30434781312942505</v>
      </c>
      <c r="E21" s="43">
        <v>0.39130434393882751</v>
      </c>
      <c r="F21" s="43">
        <v>70.921329021453857</v>
      </c>
      <c r="G21" s="43">
        <v>0.1304347813129425</v>
      </c>
      <c r="H21" s="43">
        <v>0.26086956262588501</v>
      </c>
      <c r="I21" s="43">
        <v>48.113600254058838</v>
      </c>
      <c r="J21">
        <v>6.9999997019767761</v>
      </c>
      <c r="K21">
        <v>8.9999999105930328</v>
      </c>
      <c r="L21">
        <v>2.9999999701976776</v>
      </c>
      <c r="M21">
        <v>5.9999999403953552</v>
      </c>
    </row>
    <row r="22" spans="1:13" x14ac:dyDescent="0.2">
      <c r="A22" t="s">
        <v>2</v>
      </c>
      <c r="B22" t="s">
        <v>71</v>
      </c>
      <c r="C22" t="s">
        <v>70</v>
      </c>
      <c r="D22" s="43">
        <v>0.54545456171035767</v>
      </c>
      <c r="E22" s="43">
        <v>0.60606062412261963</v>
      </c>
      <c r="F22" s="43">
        <v>220.38554763793945</v>
      </c>
      <c r="G22" s="43">
        <v>0.45454546809196472</v>
      </c>
      <c r="H22" s="43">
        <v>0.54545456171035767</v>
      </c>
      <c r="I22" s="43">
        <v>124.64252471923828</v>
      </c>
      <c r="J22">
        <v>18.000000536441803</v>
      </c>
      <c r="K22">
        <v>20.000000596046448</v>
      </c>
      <c r="L22">
        <v>15.000000447034836</v>
      </c>
      <c r="M22">
        <v>18.000000536441803</v>
      </c>
    </row>
    <row r="23" spans="1:13" x14ac:dyDescent="0.2">
      <c r="A23" t="s">
        <v>3</v>
      </c>
      <c r="B23" t="s">
        <v>71</v>
      </c>
      <c r="C23" t="s">
        <v>70</v>
      </c>
      <c r="D23" s="43">
        <v>0.58333331346511841</v>
      </c>
      <c r="E23" s="43">
        <v>0.6111111044883728</v>
      </c>
      <c r="F23" s="43">
        <v>335.49116396903992</v>
      </c>
      <c r="G23" s="43">
        <v>0.3888888955116272</v>
      </c>
      <c r="H23" s="43">
        <v>0.55555558204650879</v>
      </c>
      <c r="I23" s="43">
        <v>261.59271621704102</v>
      </c>
      <c r="J23">
        <v>20.999999284744263</v>
      </c>
      <c r="K23">
        <v>21.999999761581421</v>
      </c>
      <c r="L23">
        <v>14.000000238418579</v>
      </c>
      <c r="M23">
        <v>20.000000953674316</v>
      </c>
    </row>
    <row r="24" spans="1:13" x14ac:dyDescent="0.2">
      <c r="A24" t="s">
        <v>4</v>
      </c>
      <c r="B24" t="s">
        <v>71</v>
      </c>
      <c r="C24" t="s">
        <v>70</v>
      </c>
      <c r="D24" s="43">
        <v>0.47999998927116394</v>
      </c>
      <c r="E24" s="43">
        <v>0.51999998092651367</v>
      </c>
      <c r="F24" s="43">
        <v>125.23452806472778</v>
      </c>
      <c r="G24" s="43">
        <v>0.20000000298023224</v>
      </c>
      <c r="H24" s="43">
        <v>0.2800000011920929</v>
      </c>
      <c r="I24" s="43">
        <v>55.50889778137207</v>
      </c>
      <c r="J24">
        <v>11.999999731779099</v>
      </c>
      <c r="K24">
        <v>12.999999523162842</v>
      </c>
      <c r="L24">
        <v>5.000000074505806</v>
      </c>
      <c r="M24">
        <v>7.0000000298023224</v>
      </c>
    </row>
    <row r="25" spans="1:13" x14ac:dyDescent="0.2">
      <c r="A25" t="s">
        <v>5</v>
      </c>
      <c r="B25" t="s">
        <v>71</v>
      </c>
      <c r="C25" t="s">
        <v>70</v>
      </c>
      <c r="D25" s="43">
        <v>0.30851063132286072</v>
      </c>
      <c r="E25" s="43">
        <v>0.35106381773948669</v>
      </c>
      <c r="F25" s="43">
        <v>88.568266719579697</v>
      </c>
      <c r="G25" s="43">
        <v>7.9787231981754303E-2</v>
      </c>
      <c r="H25" s="43">
        <v>0.14361701905727386</v>
      </c>
      <c r="I25" s="43">
        <v>24.848404854536057</v>
      </c>
      <c r="J25">
        <v>57.999998688697815</v>
      </c>
      <c r="K25">
        <v>65.999997735023499</v>
      </c>
      <c r="L25">
        <v>14.999999612569809</v>
      </c>
      <c r="M25">
        <v>26.999999582767487</v>
      </c>
    </row>
    <row r="26" spans="1:13" x14ac:dyDescent="0.2">
      <c r="A26" t="s">
        <v>6</v>
      </c>
      <c r="B26" t="s">
        <v>71</v>
      </c>
      <c r="C26" t="s">
        <v>70</v>
      </c>
      <c r="D26" s="43">
        <v>0.54385966062545776</v>
      </c>
      <c r="E26" s="43">
        <v>0.59649121761322021</v>
      </c>
      <c r="F26" s="43">
        <v>225.60440826416016</v>
      </c>
      <c r="G26" s="43">
        <v>0.3333333432674408</v>
      </c>
      <c r="H26" s="43">
        <v>0.45614033937454224</v>
      </c>
      <c r="I26" s="43">
        <v>227.58028936386108</v>
      </c>
      <c r="J26">
        <v>31.000000655651093</v>
      </c>
      <c r="K26">
        <v>33.999999403953552</v>
      </c>
      <c r="L26">
        <v>19.000000566244125</v>
      </c>
      <c r="M26">
        <v>25.999999344348907</v>
      </c>
    </row>
    <row r="27" spans="1:13" x14ac:dyDescent="0.2">
      <c r="A27" t="s">
        <v>7</v>
      </c>
      <c r="B27" t="s">
        <v>71</v>
      </c>
      <c r="C27" t="s">
        <v>70</v>
      </c>
      <c r="D27" s="43">
        <v>0.34090909361839294</v>
      </c>
      <c r="E27" s="43">
        <v>0.34090909361839294</v>
      </c>
      <c r="F27" s="43">
        <v>84.851667404174805</v>
      </c>
      <c r="G27" s="43">
        <v>6.8181820213794708E-2</v>
      </c>
      <c r="H27" s="43">
        <v>0.18181818723678589</v>
      </c>
      <c r="I27" s="43">
        <v>92.080182075500488</v>
      </c>
      <c r="J27">
        <v>15.00000011920929</v>
      </c>
      <c r="K27">
        <v>15.00000011920929</v>
      </c>
      <c r="L27">
        <v>3.0000000894069672</v>
      </c>
      <c r="M27">
        <v>8.0000002384185791</v>
      </c>
    </row>
    <row r="28" spans="1:13" x14ac:dyDescent="0.2">
      <c r="A28" t="s">
        <v>8</v>
      </c>
      <c r="B28" t="s">
        <v>71</v>
      </c>
      <c r="C28" t="s">
        <v>70</v>
      </c>
      <c r="D28" s="43">
        <v>0.34000000357627869</v>
      </c>
      <c r="E28" s="43">
        <v>0.37999999523162842</v>
      </c>
      <c r="F28" s="43">
        <v>37.518039017915726</v>
      </c>
      <c r="G28" s="43">
        <v>0.11999999731779099</v>
      </c>
      <c r="H28" s="43">
        <v>0.20000000298023224</v>
      </c>
      <c r="I28" s="43">
        <v>26.823899239301682</v>
      </c>
      <c r="J28">
        <v>17.000000178813934</v>
      </c>
      <c r="K28">
        <v>18.999999761581421</v>
      </c>
      <c r="L28">
        <v>5.9999998658895493</v>
      </c>
      <c r="M28">
        <v>10.000000149011612</v>
      </c>
    </row>
    <row r="29" spans="1:13" x14ac:dyDescent="0.2">
      <c r="A29" t="s">
        <v>9</v>
      </c>
      <c r="B29" t="s">
        <v>71</v>
      </c>
      <c r="C29" t="s">
        <v>70</v>
      </c>
      <c r="D29" s="43">
        <v>0.54545456171035767</v>
      </c>
      <c r="E29" s="43">
        <v>0.60606062412261963</v>
      </c>
      <c r="F29" s="43">
        <v>220.38554763793945</v>
      </c>
      <c r="G29" s="43">
        <v>0.45454546809196472</v>
      </c>
      <c r="H29" s="43">
        <v>0.54545456171035767</v>
      </c>
      <c r="I29" s="43">
        <v>124.64252471923828</v>
      </c>
      <c r="J29">
        <v>18.000000536441803</v>
      </c>
      <c r="K29">
        <v>20.000000596046448</v>
      </c>
      <c r="L29">
        <v>15.000000447034836</v>
      </c>
      <c r="M29">
        <v>18.000000536441803</v>
      </c>
    </row>
    <row r="30" spans="1:13" x14ac:dyDescent="0.2">
      <c r="A30" t="s">
        <v>10</v>
      </c>
      <c r="B30" t="s">
        <v>71</v>
      </c>
      <c r="C30" t="s">
        <v>70</v>
      </c>
      <c r="D30" s="43">
        <v>0.4166666567325592</v>
      </c>
      <c r="E30" s="43">
        <v>0.4166666567325592</v>
      </c>
      <c r="F30" s="43">
        <v>22.037044763565063</v>
      </c>
      <c r="G30" s="43">
        <v>0.1666666716337204</v>
      </c>
      <c r="H30" s="43">
        <v>0.1666666716337204</v>
      </c>
      <c r="I30" s="43">
        <v>7.8563175201416016</v>
      </c>
      <c r="J30">
        <v>4.9999998807907104</v>
      </c>
      <c r="K30">
        <v>4.9999998807907104</v>
      </c>
      <c r="L30">
        <v>2.0000000596046448</v>
      </c>
      <c r="M30">
        <v>2.0000000596046448</v>
      </c>
    </row>
    <row r="31" spans="1:13" x14ac:dyDescent="0.2">
      <c r="A31" t="s">
        <v>11</v>
      </c>
      <c r="B31" t="s">
        <v>71</v>
      </c>
      <c r="C31" t="s">
        <v>70</v>
      </c>
      <c r="D31" s="43">
        <v>0.58536583185195923</v>
      </c>
      <c r="E31" s="43">
        <v>0.65853661298751831</v>
      </c>
      <c r="F31" s="43">
        <v>182.2450390458107</v>
      </c>
      <c r="G31" s="43">
        <v>0.24390244483947754</v>
      </c>
      <c r="H31" s="43">
        <v>0.39024388790130615</v>
      </c>
      <c r="I31" s="43">
        <v>143.40580892562866</v>
      </c>
      <c r="J31">
        <v>23.999999105930328</v>
      </c>
      <c r="K31">
        <v>27.000001132488251</v>
      </c>
      <c r="L31">
        <v>10.000000238418579</v>
      </c>
      <c r="M31">
        <v>15.999999403953552</v>
      </c>
    </row>
    <row r="32" spans="1:13" x14ac:dyDescent="0.2">
      <c r="A32" t="s">
        <v>12</v>
      </c>
      <c r="B32" t="s">
        <v>71</v>
      </c>
      <c r="C32" t="s">
        <v>70</v>
      </c>
      <c r="D32" s="43">
        <v>0.31884059309959412</v>
      </c>
      <c r="E32" s="43">
        <v>0.36231884360313416</v>
      </c>
      <c r="F32" s="43">
        <v>80.596287369728088</v>
      </c>
      <c r="G32" s="43">
        <v>0.14492753148078918</v>
      </c>
      <c r="H32" s="43">
        <v>0.2028985470533371</v>
      </c>
      <c r="I32" s="43">
        <v>46.132741212844849</v>
      </c>
      <c r="J32">
        <v>22.000000923871994</v>
      </c>
      <c r="K32">
        <v>25.000000208616257</v>
      </c>
      <c r="L32">
        <v>9.9999996721744537</v>
      </c>
      <c r="M32">
        <v>13.99999974668026</v>
      </c>
    </row>
    <row r="33" spans="1:13" x14ac:dyDescent="0.2">
      <c r="A33" t="s">
        <v>13</v>
      </c>
      <c r="B33" t="s">
        <v>71</v>
      </c>
      <c r="C33" t="s">
        <v>70</v>
      </c>
      <c r="D33" s="43">
        <v>0.5</v>
      </c>
      <c r="E33" s="43">
        <v>0.52941179275512695</v>
      </c>
      <c r="F33" s="43">
        <v>128.53652000427246</v>
      </c>
      <c r="G33" s="43">
        <v>0.29411765933036804</v>
      </c>
      <c r="H33" s="43">
        <v>0.32352942228317261</v>
      </c>
      <c r="I33" s="43">
        <v>89.311224460601807</v>
      </c>
      <c r="J33">
        <v>17</v>
      </c>
      <c r="K33">
        <v>18.000000953674316</v>
      </c>
      <c r="L33">
        <v>10.000000417232513</v>
      </c>
      <c r="M33">
        <v>11.000000357627869</v>
      </c>
    </row>
    <row r="34" spans="1:13" x14ac:dyDescent="0.2">
      <c r="A34" t="s">
        <v>14</v>
      </c>
      <c r="B34" t="s">
        <v>71</v>
      </c>
      <c r="C34" t="s">
        <v>70</v>
      </c>
      <c r="D34" s="43">
        <v>0.45454546809196472</v>
      </c>
      <c r="E34" s="43">
        <v>0.54545456171035767</v>
      </c>
      <c r="F34" s="43">
        <v>188.54080355167389</v>
      </c>
      <c r="G34" s="43">
        <v>0.18181818723678589</v>
      </c>
      <c r="H34" s="43">
        <v>0.30303031206130981</v>
      </c>
      <c r="I34" s="43">
        <v>117.25959992408752</v>
      </c>
      <c r="J34">
        <v>15.000000447034836</v>
      </c>
      <c r="K34">
        <v>18.000000536441803</v>
      </c>
      <c r="L34">
        <v>6.0000001788139343</v>
      </c>
      <c r="M34">
        <v>10.000000298023224</v>
      </c>
    </row>
    <row r="35" spans="1:13" x14ac:dyDescent="0.2">
      <c r="A35" t="s">
        <v>15</v>
      </c>
      <c r="B35" t="s">
        <v>71</v>
      </c>
      <c r="C35" t="s">
        <v>70</v>
      </c>
      <c r="D35" s="43">
        <v>0.30434781312942505</v>
      </c>
      <c r="E35" s="43">
        <v>0.34782609343528748</v>
      </c>
      <c r="F35" s="43">
        <v>50.572965860366821</v>
      </c>
      <c r="G35" s="43">
        <v>0.26086956262588501</v>
      </c>
      <c r="H35" s="43">
        <v>0.39130434393882751</v>
      </c>
      <c r="I35" s="43">
        <v>46.660534858703613</v>
      </c>
      <c r="J35">
        <v>6.9999997019767761</v>
      </c>
      <c r="K35">
        <v>8.0000001490116119</v>
      </c>
      <c r="L35">
        <v>5.9999999403953552</v>
      </c>
      <c r="M35">
        <v>8.9999999105930328</v>
      </c>
    </row>
    <row r="36" spans="1:13" x14ac:dyDescent="0.2">
      <c r="A36" t="s">
        <v>2</v>
      </c>
      <c r="B36" t="s">
        <v>72</v>
      </c>
      <c r="C36" t="s">
        <v>70</v>
      </c>
      <c r="D36" s="43">
        <v>0.66666668653488159</v>
      </c>
      <c r="E36" s="43">
        <v>0.69696968793869019</v>
      </c>
      <c r="F36" s="43">
        <v>400.45157861709595</v>
      </c>
      <c r="G36" s="43">
        <v>0.60606062412261963</v>
      </c>
      <c r="H36" s="43">
        <v>0.81818181276321411</v>
      </c>
      <c r="I36" s="43">
        <v>283.73317050933838</v>
      </c>
      <c r="J36">
        <v>22.000000655651093</v>
      </c>
      <c r="K36">
        <v>22.999999701976776</v>
      </c>
      <c r="L36">
        <v>20.000000596046448</v>
      </c>
      <c r="M36">
        <v>26.999999821186066</v>
      </c>
    </row>
    <row r="37" spans="1:13" x14ac:dyDescent="0.2">
      <c r="A37" t="s">
        <v>3</v>
      </c>
      <c r="B37" t="s">
        <v>72</v>
      </c>
      <c r="C37" t="s">
        <v>70</v>
      </c>
      <c r="D37" s="43">
        <v>0.77777779102325439</v>
      </c>
      <c r="E37" s="43">
        <v>0.83333331346511841</v>
      </c>
      <c r="F37" s="43">
        <v>701.17887258529663</v>
      </c>
      <c r="G37" s="43">
        <v>0.66666668653488159</v>
      </c>
      <c r="H37" s="43">
        <v>0.75</v>
      </c>
      <c r="I37" s="43">
        <v>623.57295894622803</v>
      </c>
      <c r="J37">
        <v>28.000000476837158</v>
      </c>
      <c r="K37">
        <v>29.999999284744263</v>
      </c>
      <c r="L37">
        <v>24.000000715255737</v>
      </c>
      <c r="M37">
        <v>27</v>
      </c>
    </row>
    <row r="38" spans="1:13" x14ac:dyDescent="0.2">
      <c r="A38" t="s">
        <v>4</v>
      </c>
      <c r="B38" t="s">
        <v>72</v>
      </c>
      <c r="C38" t="s">
        <v>70</v>
      </c>
      <c r="D38" s="43">
        <v>0.51999998092651367</v>
      </c>
      <c r="E38" s="43">
        <v>0.56000000238418579</v>
      </c>
      <c r="F38" s="43">
        <v>224.1137056350708</v>
      </c>
      <c r="G38" s="43">
        <v>0.2800000011920929</v>
      </c>
      <c r="H38" s="43">
        <v>0.31999999284744263</v>
      </c>
      <c r="I38" s="43">
        <v>86.171870231628418</v>
      </c>
      <c r="J38">
        <v>12.999999523162842</v>
      </c>
      <c r="K38">
        <v>14.000000059604645</v>
      </c>
      <c r="L38">
        <v>7.0000000298023224</v>
      </c>
      <c r="M38">
        <v>7.9999998211860657</v>
      </c>
    </row>
    <row r="39" spans="1:13" x14ac:dyDescent="0.2">
      <c r="A39" t="s">
        <v>5</v>
      </c>
      <c r="B39" t="s">
        <v>72</v>
      </c>
      <c r="C39" t="s">
        <v>70</v>
      </c>
      <c r="D39" s="43">
        <v>0.39893618226051331</v>
      </c>
      <c r="E39" s="43">
        <v>0.46276596188545227</v>
      </c>
      <c r="F39" s="43">
        <v>150.32773986458778</v>
      </c>
      <c r="G39" s="43">
        <v>0.13829787075519562</v>
      </c>
      <c r="H39" s="43">
        <v>0.25</v>
      </c>
      <c r="I39" s="43">
        <v>51.562658622860909</v>
      </c>
      <c r="J39">
        <v>75.000002264976501</v>
      </c>
      <c r="K39">
        <v>87.000000834465027</v>
      </c>
      <c r="L39">
        <v>25.999999701976776</v>
      </c>
      <c r="M39">
        <v>47</v>
      </c>
    </row>
    <row r="40" spans="1:13" x14ac:dyDescent="0.2">
      <c r="A40" t="s">
        <v>6</v>
      </c>
      <c r="B40" t="s">
        <v>72</v>
      </c>
      <c r="C40" t="s">
        <v>70</v>
      </c>
      <c r="D40" s="43">
        <v>0.66666668653488159</v>
      </c>
      <c r="E40" s="43">
        <v>0.73684209585189819</v>
      </c>
      <c r="F40" s="43">
        <v>528.732990026474</v>
      </c>
      <c r="G40" s="43">
        <v>0.59649121761322021</v>
      </c>
      <c r="H40" s="43">
        <v>0.68421053886413574</v>
      </c>
      <c r="I40" s="43">
        <v>486.6446807384491</v>
      </c>
      <c r="J40">
        <v>38.000001132488251</v>
      </c>
      <c r="K40">
        <v>41.999999463558197</v>
      </c>
      <c r="L40">
        <v>33.999999403953552</v>
      </c>
      <c r="M40">
        <v>39.000000715255737</v>
      </c>
    </row>
    <row r="41" spans="1:13" x14ac:dyDescent="0.2">
      <c r="A41" t="s">
        <v>7</v>
      </c>
      <c r="B41" t="s">
        <v>72</v>
      </c>
      <c r="C41" t="s">
        <v>70</v>
      </c>
      <c r="D41" s="43">
        <v>0.36363637447357178</v>
      </c>
      <c r="E41" s="43">
        <v>0.43181818723678589</v>
      </c>
      <c r="F41" s="43">
        <v>123.33699068427086</v>
      </c>
      <c r="G41" s="43">
        <v>0.13636364042758942</v>
      </c>
      <c r="H41" s="43">
        <v>0.20454545319080353</v>
      </c>
      <c r="I41" s="43">
        <v>125.11031639575958</v>
      </c>
      <c r="J41">
        <v>16.000000476837158</v>
      </c>
      <c r="K41">
        <v>19.000000238418579</v>
      </c>
      <c r="L41">
        <v>6.0000001788139343</v>
      </c>
      <c r="M41">
        <v>8.9999999403953552</v>
      </c>
    </row>
    <row r="42" spans="1:13" x14ac:dyDescent="0.2">
      <c r="A42" t="s">
        <v>8</v>
      </c>
      <c r="B42" t="s">
        <v>72</v>
      </c>
      <c r="C42" t="s">
        <v>70</v>
      </c>
      <c r="D42" s="43">
        <v>0.43999999761581421</v>
      </c>
      <c r="E42" s="43">
        <v>0.56000000238418579</v>
      </c>
      <c r="F42" s="43">
        <v>77.494993150234222</v>
      </c>
      <c r="G42" s="43">
        <v>0.2199999988079071</v>
      </c>
      <c r="H42" s="43">
        <v>0.31999999284744263</v>
      </c>
      <c r="I42" s="43">
        <v>59.732554197311401</v>
      </c>
      <c r="J42">
        <v>21.99999988079071</v>
      </c>
      <c r="K42">
        <v>28.00000011920929</v>
      </c>
      <c r="L42">
        <v>10.999999940395355</v>
      </c>
      <c r="M42">
        <v>15.999999642372131</v>
      </c>
    </row>
    <row r="43" spans="1:13" x14ac:dyDescent="0.2">
      <c r="A43" t="s">
        <v>9</v>
      </c>
      <c r="B43" t="s">
        <v>72</v>
      </c>
      <c r="C43" t="s">
        <v>70</v>
      </c>
      <c r="D43" s="43">
        <v>0.66666668653488159</v>
      </c>
      <c r="E43" s="43">
        <v>0.69696968793869019</v>
      </c>
      <c r="F43" s="43">
        <v>400.45157861709595</v>
      </c>
      <c r="G43" s="43">
        <v>0.60606062412261963</v>
      </c>
      <c r="H43" s="43">
        <v>0.81818181276321411</v>
      </c>
      <c r="I43" s="43">
        <v>283.73317050933838</v>
      </c>
      <c r="J43">
        <v>22.000000655651093</v>
      </c>
      <c r="K43">
        <v>22.999999701976776</v>
      </c>
      <c r="L43">
        <v>20.000000596046448</v>
      </c>
      <c r="M43">
        <v>26.999999821186066</v>
      </c>
    </row>
    <row r="44" spans="1:13" x14ac:dyDescent="0.2">
      <c r="A44" t="s">
        <v>10</v>
      </c>
      <c r="B44" t="s">
        <v>72</v>
      </c>
      <c r="C44" t="s">
        <v>70</v>
      </c>
      <c r="D44" s="43">
        <v>0.4166666567325592</v>
      </c>
      <c r="E44" s="43">
        <v>0.5</v>
      </c>
      <c r="F44" s="43">
        <v>57.931615352630615</v>
      </c>
      <c r="G44" s="43">
        <v>0.3333333432674408</v>
      </c>
      <c r="H44" s="43">
        <v>0.5</v>
      </c>
      <c r="I44" s="43">
        <v>33.346447229385376</v>
      </c>
      <c r="J44">
        <v>4.9999998807907104</v>
      </c>
      <c r="K44">
        <v>6</v>
      </c>
      <c r="L44">
        <v>4.0000001192092896</v>
      </c>
      <c r="M44">
        <v>6</v>
      </c>
    </row>
    <row r="45" spans="1:13" x14ac:dyDescent="0.2">
      <c r="A45" t="s">
        <v>11</v>
      </c>
      <c r="B45" t="s">
        <v>72</v>
      </c>
      <c r="C45" t="s">
        <v>70</v>
      </c>
      <c r="D45" s="43">
        <v>0.82926827669143677</v>
      </c>
      <c r="E45" s="43">
        <v>0.82926827669143677</v>
      </c>
      <c r="F45" s="43">
        <v>351.24164086580276</v>
      </c>
      <c r="G45" s="43">
        <v>0.46341463923454285</v>
      </c>
      <c r="H45" s="43">
        <v>0.53658539056777954</v>
      </c>
      <c r="I45" s="43">
        <v>278.9297890663147</v>
      </c>
      <c r="J45">
        <v>33.999999344348907</v>
      </c>
      <c r="K45">
        <v>33.999999344348907</v>
      </c>
      <c r="L45">
        <v>19.000000208616257</v>
      </c>
      <c r="M45">
        <v>22.000001013278961</v>
      </c>
    </row>
    <row r="46" spans="1:13" x14ac:dyDescent="0.2">
      <c r="A46" t="s">
        <v>12</v>
      </c>
      <c r="B46" t="s">
        <v>72</v>
      </c>
      <c r="C46" t="s">
        <v>70</v>
      </c>
      <c r="D46" s="43">
        <v>0.36231884360313416</v>
      </c>
      <c r="E46" s="43">
        <v>0.44927537441253662</v>
      </c>
      <c r="F46" s="43">
        <v>186.51342916488647</v>
      </c>
      <c r="G46" s="43">
        <v>0.24637681245803833</v>
      </c>
      <c r="H46" s="43">
        <v>0.36231884360313416</v>
      </c>
      <c r="I46" s="43">
        <v>84.762455180287361</v>
      </c>
      <c r="J46">
        <v>25.000000208616257</v>
      </c>
      <c r="K46">
        <v>31.000000834465027</v>
      </c>
      <c r="L46">
        <v>17.000000059604645</v>
      </c>
      <c r="M46">
        <v>25.000000208616257</v>
      </c>
    </row>
    <row r="47" spans="1:13" x14ac:dyDescent="0.2">
      <c r="A47" t="s">
        <v>13</v>
      </c>
      <c r="B47" t="s">
        <v>72</v>
      </c>
      <c r="C47" t="s">
        <v>70</v>
      </c>
      <c r="D47" s="43">
        <v>0.61764705181121826</v>
      </c>
      <c r="E47" s="43">
        <v>0.64705884456634521</v>
      </c>
      <c r="F47" s="43">
        <v>268.41830778121948</v>
      </c>
      <c r="G47" s="43">
        <v>0.4117647111415863</v>
      </c>
      <c r="H47" s="43">
        <v>0.52941179275512695</v>
      </c>
      <c r="I47" s="43">
        <v>211.78903126716614</v>
      </c>
      <c r="J47">
        <v>20.999999761581421</v>
      </c>
      <c r="K47">
        <v>22.000000715255737</v>
      </c>
      <c r="L47">
        <v>14.000000178813934</v>
      </c>
      <c r="M47">
        <v>18.000000953674316</v>
      </c>
    </row>
    <row r="48" spans="1:13" x14ac:dyDescent="0.2">
      <c r="A48" t="s">
        <v>14</v>
      </c>
      <c r="B48" t="s">
        <v>72</v>
      </c>
      <c r="C48" t="s">
        <v>70</v>
      </c>
      <c r="D48" s="43">
        <v>0.60606062412261963</v>
      </c>
      <c r="E48" s="43">
        <v>0.60606062412261963</v>
      </c>
      <c r="F48" s="43">
        <v>388.22732442617416</v>
      </c>
      <c r="G48" s="43">
        <v>0.3333333432674408</v>
      </c>
      <c r="H48" s="43">
        <v>0.39393940567970276</v>
      </c>
      <c r="I48" s="43">
        <v>284.2595648765564</v>
      </c>
      <c r="J48">
        <v>20.000000596046448</v>
      </c>
      <c r="K48">
        <v>20.000000596046448</v>
      </c>
      <c r="L48">
        <v>11.000000327825546</v>
      </c>
      <c r="M48">
        <v>13.000000387430191</v>
      </c>
    </row>
    <row r="49" spans="1:13" x14ac:dyDescent="0.2">
      <c r="A49" t="s">
        <v>15</v>
      </c>
      <c r="B49" t="s">
        <v>72</v>
      </c>
      <c r="C49" t="s">
        <v>70</v>
      </c>
      <c r="D49" s="43">
        <v>0.47826087474822998</v>
      </c>
      <c r="E49" s="43">
        <v>0.56521737575531006</v>
      </c>
      <c r="F49" s="43">
        <v>151.18900668621063</v>
      </c>
      <c r="G49" s="43">
        <v>0.39130434393882751</v>
      </c>
      <c r="H49" s="43">
        <v>0.52173912525177002</v>
      </c>
      <c r="I49" s="43">
        <v>170.0220103263855</v>
      </c>
      <c r="J49">
        <v>11.00000011920929</v>
      </c>
      <c r="K49">
        <v>12.999999642372131</v>
      </c>
      <c r="L49">
        <v>8.9999999105930328</v>
      </c>
      <c r="M49">
        <v>11.99999988079071</v>
      </c>
    </row>
    <row r="50" spans="1:13" x14ac:dyDescent="0.2">
      <c r="A50" t="s">
        <v>2</v>
      </c>
      <c r="B50" t="s">
        <v>70</v>
      </c>
      <c r="C50" t="s">
        <v>152</v>
      </c>
      <c r="D50" s="43">
        <v>0.4848484992980957</v>
      </c>
      <c r="E50" s="43">
        <v>0.5151515007019043</v>
      </c>
      <c r="F50" s="43">
        <v>175.23456907272339</v>
      </c>
      <c r="G50" s="43">
        <v>0.3333333432674408</v>
      </c>
      <c r="H50" s="43">
        <v>0.5151515007019043</v>
      </c>
      <c r="I50" s="43">
        <v>88.445297241210938</v>
      </c>
      <c r="J50">
        <v>16.000000476837158</v>
      </c>
      <c r="K50">
        <v>16.999999523162842</v>
      </c>
      <c r="L50">
        <v>11.000000327825546</v>
      </c>
      <c r="M50">
        <v>16.999999523162842</v>
      </c>
    </row>
    <row r="51" spans="1:13" x14ac:dyDescent="0.2">
      <c r="A51" t="s">
        <v>3</v>
      </c>
      <c r="B51" t="s">
        <v>70</v>
      </c>
      <c r="C51" t="s">
        <v>152</v>
      </c>
      <c r="D51" s="43">
        <v>0.6388888955116272</v>
      </c>
      <c r="E51" s="43">
        <v>0.66666668653488159</v>
      </c>
      <c r="F51" s="43">
        <v>222.24699449539185</v>
      </c>
      <c r="G51" s="43">
        <v>0.3055555522441864</v>
      </c>
      <c r="H51" s="43">
        <v>0.3333333432674408</v>
      </c>
      <c r="I51" s="43">
        <v>184.23003911972046</v>
      </c>
      <c r="J51">
        <v>23.000000238418579</v>
      </c>
      <c r="K51">
        <v>24.000000715255737</v>
      </c>
      <c r="L51">
        <v>10.99999988079071</v>
      </c>
      <c r="M51">
        <v>12.000000357627869</v>
      </c>
    </row>
    <row r="52" spans="1:13" x14ac:dyDescent="0.2">
      <c r="A52" t="s">
        <v>4</v>
      </c>
      <c r="B52" t="s">
        <v>70</v>
      </c>
      <c r="C52" t="s">
        <v>152</v>
      </c>
      <c r="D52" s="43">
        <v>0.2800000011920929</v>
      </c>
      <c r="E52" s="43">
        <v>0.31999999284744263</v>
      </c>
      <c r="F52" s="43">
        <v>43.379220485687256</v>
      </c>
      <c r="G52" s="43">
        <v>3.9999999105930328E-2</v>
      </c>
      <c r="H52" s="43">
        <v>7.9999998211860657E-2</v>
      </c>
      <c r="I52" s="43">
        <v>18.179710388183594</v>
      </c>
      <c r="J52">
        <v>7.0000000298023224</v>
      </c>
      <c r="K52">
        <v>7.9999998211860657</v>
      </c>
      <c r="L52">
        <v>0.99999997764825821</v>
      </c>
      <c r="M52">
        <v>1.9999999552965164</v>
      </c>
    </row>
    <row r="53" spans="1:13" x14ac:dyDescent="0.2">
      <c r="A53" t="s">
        <v>5</v>
      </c>
      <c r="B53" t="s">
        <v>70</v>
      </c>
      <c r="C53" t="s">
        <v>152</v>
      </c>
      <c r="D53" s="43">
        <v>0.31914892792701721</v>
      </c>
      <c r="E53" s="43">
        <v>0.40425533056259155</v>
      </c>
      <c r="F53" s="43">
        <v>78.994941592216492</v>
      </c>
      <c r="G53" s="43">
        <v>6.9148935377597809E-2</v>
      </c>
      <c r="H53" s="43">
        <v>0.14893616735935211</v>
      </c>
      <c r="I53" s="43">
        <v>18.519876599311829</v>
      </c>
      <c r="J53">
        <v>59.999998450279236</v>
      </c>
      <c r="K53">
        <v>76.000002145767212</v>
      </c>
      <c r="L53">
        <v>12.999999850988388</v>
      </c>
      <c r="M53">
        <v>27.999999463558197</v>
      </c>
    </row>
    <row r="54" spans="1:13" x14ac:dyDescent="0.2">
      <c r="A54" t="s">
        <v>6</v>
      </c>
      <c r="B54" t="s">
        <v>70</v>
      </c>
      <c r="C54" t="s">
        <v>152</v>
      </c>
      <c r="D54" s="43">
        <v>0.50877195596694946</v>
      </c>
      <c r="E54" s="43">
        <v>0.52631580829620361</v>
      </c>
      <c r="F54" s="43">
        <v>174.1223292350769</v>
      </c>
      <c r="G54" s="43">
        <v>0.24561403691768646</v>
      </c>
      <c r="H54" s="43">
        <v>0.29824560880661011</v>
      </c>
      <c r="I54" s="43">
        <v>193.42620372772217</v>
      </c>
      <c r="J54">
        <v>29.000001490116119</v>
      </c>
      <c r="K54">
        <v>30.000001072883606</v>
      </c>
      <c r="L54">
        <v>14.000000104308128</v>
      </c>
      <c r="M54">
        <v>16.999999701976776</v>
      </c>
    </row>
    <row r="55" spans="1:13" x14ac:dyDescent="0.2">
      <c r="A55" t="s">
        <v>7</v>
      </c>
      <c r="B55" t="s">
        <v>70</v>
      </c>
      <c r="C55" t="s">
        <v>152</v>
      </c>
      <c r="D55" s="43">
        <v>0.27272728085517883</v>
      </c>
      <c r="E55" s="43">
        <v>0.38636362552642822</v>
      </c>
      <c r="F55" s="43">
        <v>8.2808206081390381</v>
      </c>
      <c r="G55" s="43">
        <v>6.8181820213794708E-2</v>
      </c>
      <c r="H55" s="43">
        <v>0.11363636702299118</v>
      </c>
      <c r="I55" s="43">
        <v>47.074026465415955</v>
      </c>
      <c r="J55">
        <v>12.000000357627869</v>
      </c>
      <c r="K55">
        <v>16.999999523162842</v>
      </c>
      <c r="L55">
        <v>3.0000000894069672</v>
      </c>
      <c r="M55">
        <v>5.0000001490116119</v>
      </c>
    </row>
    <row r="56" spans="1:13" x14ac:dyDescent="0.2">
      <c r="A56" t="s">
        <v>8</v>
      </c>
      <c r="B56" t="s">
        <v>70</v>
      </c>
      <c r="C56" t="s">
        <v>152</v>
      </c>
      <c r="D56" s="43">
        <v>0.34000000357627869</v>
      </c>
      <c r="E56" s="43">
        <v>0.37999999523162842</v>
      </c>
      <c r="F56" s="43">
        <v>44.777387082576752</v>
      </c>
      <c r="G56" s="43">
        <v>0.11999999731779099</v>
      </c>
      <c r="H56" s="43">
        <v>0.15999999642372131</v>
      </c>
      <c r="I56" s="43">
        <v>45.032436728477478</v>
      </c>
      <c r="J56">
        <v>17.000000178813934</v>
      </c>
      <c r="K56">
        <v>18.999999761581421</v>
      </c>
      <c r="L56">
        <v>5.9999998658895493</v>
      </c>
      <c r="M56">
        <v>7.9999998211860657</v>
      </c>
    </row>
    <row r="57" spans="1:13" x14ac:dyDescent="0.2">
      <c r="A57" t="s">
        <v>9</v>
      </c>
      <c r="B57" t="s">
        <v>70</v>
      </c>
      <c r="C57" t="s">
        <v>152</v>
      </c>
      <c r="D57" s="43">
        <v>0.4848484992980957</v>
      </c>
      <c r="E57" s="43">
        <v>0.5151515007019043</v>
      </c>
      <c r="F57" s="43">
        <v>175.23456907272339</v>
      </c>
      <c r="G57" s="43">
        <v>0.3333333432674408</v>
      </c>
      <c r="H57" s="43">
        <v>0.5151515007019043</v>
      </c>
      <c r="I57" s="43">
        <v>88.445297241210938</v>
      </c>
      <c r="J57">
        <v>16.000000476837158</v>
      </c>
      <c r="K57">
        <v>16.999999523162842</v>
      </c>
      <c r="L57">
        <v>11.000000327825546</v>
      </c>
      <c r="M57">
        <v>16.999999523162842</v>
      </c>
    </row>
    <row r="58" spans="1:13" x14ac:dyDescent="0.2">
      <c r="A58" t="s">
        <v>10</v>
      </c>
      <c r="B58" t="s">
        <v>70</v>
      </c>
      <c r="C58" t="s">
        <v>152</v>
      </c>
      <c r="D58" s="43">
        <v>0.4166666567325592</v>
      </c>
      <c r="E58" s="43">
        <v>0.4166666567325592</v>
      </c>
      <c r="F58" s="43">
        <v>30.763978481292725</v>
      </c>
      <c r="G58" s="43">
        <v>0.1666666716337204</v>
      </c>
      <c r="H58" s="43">
        <v>0.1666666716337204</v>
      </c>
      <c r="I58" s="43">
        <v>21.586715698242188</v>
      </c>
      <c r="J58">
        <v>4.9999998807907104</v>
      </c>
      <c r="K58">
        <v>4.9999998807907104</v>
      </c>
      <c r="L58">
        <v>2.0000000596046448</v>
      </c>
      <c r="M58">
        <v>2.0000000596046448</v>
      </c>
    </row>
    <row r="59" spans="1:13" x14ac:dyDescent="0.2">
      <c r="A59" t="s">
        <v>11</v>
      </c>
      <c r="B59" t="s">
        <v>70</v>
      </c>
      <c r="C59" t="s">
        <v>152</v>
      </c>
      <c r="D59" s="43">
        <v>0.60975611209869385</v>
      </c>
      <c r="E59" s="43">
        <v>0.707317054271698</v>
      </c>
      <c r="F59" s="43">
        <v>172.62487131357193</v>
      </c>
      <c r="G59" s="43">
        <v>0.26829269528388977</v>
      </c>
      <c r="H59" s="43">
        <v>0.36585366725921631</v>
      </c>
      <c r="I59" s="43">
        <v>160.56424379348755</v>
      </c>
      <c r="J59">
        <v>25.000000596046448</v>
      </c>
      <c r="K59">
        <v>28.999999225139618</v>
      </c>
      <c r="L59">
        <v>11.000000506639481</v>
      </c>
      <c r="M59">
        <v>15.000000357627869</v>
      </c>
    </row>
    <row r="60" spans="1:13" x14ac:dyDescent="0.2">
      <c r="A60" t="s">
        <v>12</v>
      </c>
      <c r="B60" t="s">
        <v>70</v>
      </c>
      <c r="C60" t="s">
        <v>152</v>
      </c>
      <c r="D60" s="43">
        <v>0.30434781312942505</v>
      </c>
      <c r="E60" s="43">
        <v>0.31884059309959412</v>
      </c>
      <c r="F60" s="43">
        <v>79.712799668312073</v>
      </c>
      <c r="G60" s="43">
        <v>8.6956523358821869E-2</v>
      </c>
      <c r="H60" s="43">
        <v>0.17391304671764374</v>
      </c>
      <c r="I60" s="43">
        <v>41.504344463348389</v>
      </c>
      <c r="J60">
        <v>20.999999105930328</v>
      </c>
      <c r="K60">
        <v>22.000000923871994</v>
      </c>
      <c r="L60">
        <v>6.000000111758709</v>
      </c>
      <c r="M60">
        <v>12.000000223517418</v>
      </c>
    </row>
    <row r="61" spans="1:13" x14ac:dyDescent="0.2">
      <c r="A61" t="s">
        <v>13</v>
      </c>
      <c r="B61" t="s">
        <v>70</v>
      </c>
      <c r="C61" t="s">
        <v>152</v>
      </c>
      <c r="D61" s="43">
        <v>0.52941179275512695</v>
      </c>
      <c r="E61" s="43">
        <v>0.67647057771682739</v>
      </c>
      <c r="F61" s="43">
        <v>46.687129139900208</v>
      </c>
      <c r="G61" s="43">
        <v>0.20588235557079315</v>
      </c>
      <c r="H61" s="43">
        <v>0.26470589637756348</v>
      </c>
      <c r="I61" s="43">
        <v>40.36297881603241</v>
      </c>
      <c r="J61">
        <v>18.000000953674316</v>
      </c>
      <c r="K61">
        <v>22.999999642372131</v>
      </c>
      <c r="L61">
        <v>7.0000000894069672</v>
      </c>
      <c r="M61">
        <v>9.0000004768371582</v>
      </c>
    </row>
    <row r="62" spans="1:13" x14ac:dyDescent="0.2">
      <c r="A62" t="s">
        <v>14</v>
      </c>
      <c r="B62" t="s">
        <v>70</v>
      </c>
      <c r="C62" t="s">
        <v>152</v>
      </c>
      <c r="D62" s="43">
        <v>0.42424243688583374</v>
      </c>
      <c r="E62" s="43">
        <v>0.42424243688583374</v>
      </c>
      <c r="F62" s="43">
        <v>78.272638201713562</v>
      </c>
      <c r="G62" s="43">
        <v>6.0606062412261963E-2</v>
      </c>
      <c r="H62" s="43">
        <v>0.12121212482452393</v>
      </c>
      <c r="I62" s="43">
        <v>18.969927787780762</v>
      </c>
      <c r="J62">
        <v>14.000000417232513</v>
      </c>
      <c r="K62">
        <v>14.000000417232513</v>
      </c>
      <c r="L62">
        <v>2.0000000596046448</v>
      </c>
      <c r="M62">
        <v>4.0000001192092896</v>
      </c>
    </row>
    <row r="63" spans="1:13" x14ac:dyDescent="0.2">
      <c r="A63" t="s">
        <v>15</v>
      </c>
      <c r="B63" t="s">
        <v>70</v>
      </c>
      <c r="C63" t="s">
        <v>152</v>
      </c>
      <c r="D63" s="43">
        <v>0.30434781312942505</v>
      </c>
      <c r="E63" s="43">
        <v>0.39130434393882751</v>
      </c>
      <c r="F63" s="43">
        <v>57.623861312866211</v>
      </c>
      <c r="G63" s="43">
        <v>8.6956523358821869E-2</v>
      </c>
      <c r="H63" s="43">
        <v>0.17391304671764374</v>
      </c>
      <c r="I63" s="43">
        <v>39.26115608215332</v>
      </c>
      <c r="J63">
        <v>6.9999997019767761</v>
      </c>
      <c r="K63">
        <v>8.9999999105930328</v>
      </c>
      <c r="L63">
        <v>2.000000037252903</v>
      </c>
      <c r="M63">
        <v>4.000000074505806</v>
      </c>
    </row>
    <row r="64" spans="1:13" x14ac:dyDescent="0.2">
      <c r="A64" t="s">
        <v>2</v>
      </c>
      <c r="B64" t="s">
        <v>71</v>
      </c>
      <c r="C64" t="s">
        <v>152</v>
      </c>
      <c r="D64" s="43">
        <v>0.5151515007019043</v>
      </c>
      <c r="E64" s="43">
        <v>0.54545456171035767</v>
      </c>
      <c r="F64" s="43">
        <v>184.22639584541321</v>
      </c>
      <c r="G64" s="43">
        <v>0.36363637447357178</v>
      </c>
      <c r="H64" s="43">
        <v>0.39393940567970276</v>
      </c>
      <c r="I64" s="43">
        <v>98.937533378601074</v>
      </c>
      <c r="J64">
        <v>16.999999523162842</v>
      </c>
      <c r="K64">
        <v>18.000000536441803</v>
      </c>
      <c r="L64">
        <v>12.000000357627869</v>
      </c>
      <c r="M64">
        <v>13.000000387430191</v>
      </c>
    </row>
    <row r="65" spans="1:13" x14ac:dyDescent="0.2">
      <c r="A65" t="s">
        <v>3</v>
      </c>
      <c r="B65" t="s">
        <v>71</v>
      </c>
      <c r="C65" t="s">
        <v>152</v>
      </c>
      <c r="D65" s="43">
        <v>0.55555558204650879</v>
      </c>
      <c r="E65" s="43">
        <v>0.58333331346511841</v>
      </c>
      <c r="F65" s="43">
        <v>269.0173933506012</v>
      </c>
      <c r="G65" s="43">
        <v>0.3611111044883728</v>
      </c>
      <c r="H65" s="43">
        <v>0.3611111044883728</v>
      </c>
      <c r="I65" s="43">
        <v>199.00723886489868</v>
      </c>
      <c r="J65">
        <v>20.000000953674316</v>
      </c>
      <c r="K65">
        <v>20.999999284744263</v>
      </c>
      <c r="L65">
        <v>12.999999761581421</v>
      </c>
      <c r="M65">
        <v>12.999999761581421</v>
      </c>
    </row>
    <row r="66" spans="1:13" x14ac:dyDescent="0.2">
      <c r="A66" t="s">
        <v>4</v>
      </c>
      <c r="B66" t="s">
        <v>71</v>
      </c>
      <c r="C66" t="s">
        <v>152</v>
      </c>
      <c r="D66" s="43">
        <v>0.2800000011920929</v>
      </c>
      <c r="E66" s="43">
        <v>0.36000001430511475</v>
      </c>
      <c r="F66" s="43">
        <v>67.898836612701416</v>
      </c>
      <c r="G66" s="43">
        <v>0.11999999731779099</v>
      </c>
      <c r="H66" s="43">
        <v>0.15999999642372131</v>
      </c>
      <c r="I66" s="43">
        <v>22.60146951675415</v>
      </c>
      <c r="J66">
        <v>7.0000000298023224</v>
      </c>
      <c r="K66">
        <v>9.0000003576278687</v>
      </c>
      <c r="L66">
        <v>2.9999999329447746</v>
      </c>
      <c r="M66">
        <v>3.9999999105930328</v>
      </c>
    </row>
    <row r="67" spans="1:13" x14ac:dyDescent="0.2">
      <c r="A67" t="s">
        <v>5</v>
      </c>
      <c r="B67" t="s">
        <v>71</v>
      </c>
      <c r="C67" t="s">
        <v>152</v>
      </c>
      <c r="D67" s="43">
        <v>0.30851063132286072</v>
      </c>
      <c r="E67" s="43">
        <v>0.35106381773948669</v>
      </c>
      <c r="F67" s="43">
        <v>88.568266719579697</v>
      </c>
      <c r="G67" s="43">
        <v>7.9787231981754303E-2</v>
      </c>
      <c r="H67" s="43">
        <v>0.14361701905727386</v>
      </c>
      <c r="I67" s="43">
        <v>24.848404854536057</v>
      </c>
      <c r="J67">
        <v>57.999998688697815</v>
      </c>
      <c r="K67">
        <v>65.999997735023499</v>
      </c>
      <c r="L67">
        <v>14.999999612569809</v>
      </c>
      <c r="M67">
        <v>26.999999582767487</v>
      </c>
    </row>
    <row r="68" spans="1:13" x14ac:dyDescent="0.2">
      <c r="A68" t="s">
        <v>6</v>
      </c>
      <c r="B68" t="s">
        <v>71</v>
      </c>
      <c r="C68" t="s">
        <v>152</v>
      </c>
      <c r="D68" s="43">
        <v>0.52631580829620361</v>
      </c>
      <c r="E68" s="43">
        <v>0.54385966062545776</v>
      </c>
      <c r="F68" s="43">
        <v>161.16651892662048</v>
      </c>
      <c r="G68" s="43">
        <v>0.31578946113586426</v>
      </c>
      <c r="H68" s="43">
        <v>0.35087719559669495</v>
      </c>
      <c r="I68" s="43">
        <v>187.62306690216064</v>
      </c>
      <c r="J68">
        <v>30.000001072883606</v>
      </c>
      <c r="K68">
        <v>31.000000655651093</v>
      </c>
      <c r="L68">
        <v>17.999999284744263</v>
      </c>
      <c r="M68">
        <v>20.000000149011612</v>
      </c>
    </row>
    <row r="69" spans="1:13" x14ac:dyDescent="0.2">
      <c r="A69" t="s">
        <v>7</v>
      </c>
      <c r="B69" t="s">
        <v>71</v>
      </c>
      <c r="C69" t="s">
        <v>152</v>
      </c>
      <c r="D69" s="43">
        <v>0.31818181276321411</v>
      </c>
      <c r="E69" s="43">
        <v>0.34090909361839294</v>
      </c>
      <c r="F69" s="43">
        <v>71.724578380584717</v>
      </c>
      <c r="G69" s="43">
        <v>6.8181820213794708E-2</v>
      </c>
      <c r="H69" s="43">
        <v>0.15909090638160706</v>
      </c>
      <c r="I69" s="43">
        <v>81.443268775939941</v>
      </c>
      <c r="J69">
        <v>13.999999761581421</v>
      </c>
      <c r="K69">
        <v>15.00000011920929</v>
      </c>
      <c r="L69">
        <v>3.0000000894069672</v>
      </c>
      <c r="M69">
        <v>6.9999998807907104</v>
      </c>
    </row>
    <row r="70" spans="1:13" x14ac:dyDescent="0.2">
      <c r="A70" t="s">
        <v>8</v>
      </c>
      <c r="B70" t="s">
        <v>71</v>
      </c>
      <c r="C70" t="s">
        <v>152</v>
      </c>
      <c r="D70" s="43">
        <v>0.30000001192092896</v>
      </c>
      <c r="E70" s="43">
        <v>0.34000000357627869</v>
      </c>
      <c r="F70" s="43">
        <v>25.471273690462112</v>
      </c>
      <c r="G70" s="43">
        <v>0.10000000149011612</v>
      </c>
      <c r="H70" s="43">
        <v>0.14000000059604645</v>
      </c>
      <c r="I70" s="43">
        <v>21.134019821882248</v>
      </c>
      <c r="J70">
        <v>15.000000596046448</v>
      </c>
      <c r="K70">
        <v>17.000000178813934</v>
      </c>
      <c r="L70">
        <v>5.000000074505806</v>
      </c>
      <c r="M70">
        <v>7.0000000298023224</v>
      </c>
    </row>
    <row r="71" spans="1:13" x14ac:dyDescent="0.2">
      <c r="A71" t="s">
        <v>9</v>
      </c>
      <c r="B71" t="s">
        <v>71</v>
      </c>
      <c r="C71" t="s">
        <v>152</v>
      </c>
      <c r="D71" s="43">
        <v>0.5151515007019043</v>
      </c>
      <c r="E71" s="43">
        <v>0.54545456171035767</v>
      </c>
      <c r="F71" s="43">
        <v>184.22639584541321</v>
      </c>
      <c r="G71" s="43">
        <v>0.36363637447357178</v>
      </c>
      <c r="H71" s="43">
        <v>0.39393940567970276</v>
      </c>
      <c r="I71" s="43">
        <v>98.937533378601074</v>
      </c>
      <c r="J71">
        <v>16.999999523162842</v>
      </c>
      <c r="K71">
        <v>18.000000536441803</v>
      </c>
      <c r="L71">
        <v>12.000000357627869</v>
      </c>
      <c r="M71">
        <v>13.000000387430191</v>
      </c>
    </row>
    <row r="72" spans="1:13" x14ac:dyDescent="0.2">
      <c r="A72" t="s">
        <v>10</v>
      </c>
      <c r="B72" t="s">
        <v>71</v>
      </c>
      <c r="C72" t="s">
        <v>152</v>
      </c>
      <c r="D72" s="43">
        <v>0.4166666567325592</v>
      </c>
      <c r="E72" s="43">
        <v>0.4166666567325592</v>
      </c>
      <c r="F72" s="43">
        <v>8.6291553974151611</v>
      </c>
      <c r="G72" s="43">
        <v>0.1666666716337204</v>
      </c>
      <c r="H72" s="43">
        <v>0.1666666716337204</v>
      </c>
      <c r="I72" s="43">
        <v>2.1372027397155762</v>
      </c>
      <c r="J72">
        <v>4.9999998807907104</v>
      </c>
      <c r="K72">
        <v>4.9999998807907104</v>
      </c>
      <c r="L72">
        <v>2.0000000596046448</v>
      </c>
      <c r="M72">
        <v>2.0000000596046448</v>
      </c>
    </row>
    <row r="73" spans="1:13" x14ac:dyDescent="0.2">
      <c r="A73" t="s">
        <v>11</v>
      </c>
      <c r="B73" t="s">
        <v>71</v>
      </c>
      <c r="C73" t="s">
        <v>152</v>
      </c>
      <c r="D73" s="43">
        <v>0.51219511032104492</v>
      </c>
      <c r="E73" s="43">
        <v>0.60975611209869385</v>
      </c>
      <c r="F73" s="43">
        <v>138.94427496194839</v>
      </c>
      <c r="G73" s="43">
        <v>0.21951219439506531</v>
      </c>
      <c r="H73" s="43">
        <v>0.26829269528388977</v>
      </c>
      <c r="I73" s="43">
        <v>114.88847875595093</v>
      </c>
      <c r="J73">
        <v>20.999999523162842</v>
      </c>
      <c r="K73">
        <v>25.000000596046448</v>
      </c>
      <c r="L73">
        <v>8.9999999701976776</v>
      </c>
      <c r="M73">
        <v>11.000000506639481</v>
      </c>
    </row>
    <row r="74" spans="1:13" x14ac:dyDescent="0.2">
      <c r="A74" t="s">
        <v>12</v>
      </c>
      <c r="B74" t="s">
        <v>71</v>
      </c>
      <c r="C74" t="s">
        <v>152</v>
      </c>
      <c r="D74" s="43">
        <v>0.30434781312942505</v>
      </c>
      <c r="E74" s="43">
        <v>0.3333333432674408</v>
      </c>
      <c r="F74" s="43">
        <v>52.087148547172546</v>
      </c>
      <c r="G74" s="43">
        <v>0.14492753148078918</v>
      </c>
      <c r="H74" s="43">
        <v>0.18840579688549042</v>
      </c>
      <c r="I74" s="43">
        <v>29.424885988235474</v>
      </c>
      <c r="J74">
        <v>20.999999105930328</v>
      </c>
      <c r="K74">
        <v>23.000000685453415</v>
      </c>
      <c r="L74">
        <v>9.9999996721744537</v>
      </c>
      <c r="M74">
        <v>12.999999985098839</v>
      </c>
    </row>
    <row r="75" spans="1:13" x14ac:dyDescent="0.2">
      <c r="A75" t="s">
        <v>13</v>
      </c>
      <c r="B75" t="s">
        <v>71</v>
      </c>
      <c r="C75" t="s">
        <v>152</v>
      </c>
      <c r="D75" s="43">
        <v>0.5</v>
      </c>
      <c r="E75" s="43">
        <v>0.5</v>
      </c>
      <c r="F75" s="43">
        <v>96.964875221252441</v>
      </c>
      <c r="G75" s="43">
        <v>0.23529411852359772</v>
      </c>
      <c r="H75" s="43">
        <v>0.29411765933036804</v>
      </c>
      <c r="I75" s="43">
        <v>64.82536506652832</v>
      </c>
      <c r="J75">
        <v>17</v>
      </c>
      <c r="K75">
        <v>17</v>
      </c>
      <c r="L75">
        <v>8.0000000298023224</v>
      </c>
      <c r="M75">
        <v>10.000000417232513</v>
      </c>
    </row>
    <row r="76" spans="1:13" x14ac:dyDescent="0.2">
      <c r="A76" t="s">
        <v>14</v>
      </c>
      <c r="B76" t="s">
        <v>71</v>
      </c>
      <c r="C76" t="s">
        <v>152</v>
      </c>
      <c r="D76" s="43">
        <v>0.45454546809196472</v>
      </c>
      <c r="E76" s="43">
        <v>0.5151515007019043</v>
      </c>
      <c r="F76" s="43">
        <v>154.49110114574432</v>
      </c>
      <c r="G76" s="43">
        <v>0.18181818723678589</v>
      </c>
      <c r="H76" s="43">
        <v>0.21212121844291687</v>
      </c>
      <c r="I76" s="43">
        <v>92.195227384567261</v>
      </c>
      <c r="J76">
        <v>15.000000447034836</v>
      </c>
      <c r="K76">
        <v>16.999999523162842</v>
      </c>
      <c r="L76">
        <v>6.0000001788139343</v>
      </c>
      <c r="M76">
        <v>7.0000002086162567</v>
      </c>
    </row>
    <row r="77" spans="1:13" x14ac:dyDescent="0.2">
      <c r="A77" t="s">
        <v>15</v>
      </c>
      <c r="B77" t="s">
        <v>71</v>
      </c>
      <c r="C77" t="s">
        <v>152</v>
      </c>
      <c r="D77" s="43">
        <v>0.30434781312942505</v>
      </c>
      <c r="E77" s="43">
        <v>0.34782609343528748</v>
      </c>
      <c r="F77" s="43">
        <v>38.338608264923096</v>
      </c>
      <c r="G77" s="43">
        <v>0.26086956262588501</v>
      </c>
      <c r="H77" s="43">
        <v>0.30434781312942505</v>
      </c>
      <c r="I77" s="43">
        <v>28.031731605529785</v>
      </c>
      <c r="J77">
        <v>6.9999997019767761</v>
      </c>
      <c r="K77">
        <v>8.0000001490116119</v>
      </c>
      <c r="L77">
        <v>5.9999999403953552</v>
      </c>
      <c r="M77">
        <v>6.9999997019767761</v>
      </c>
    </row>
    <row r="78" spans="1:13" x14ac:dyDescent="0.2">
      <c r="A78" t="s">
        <v>2</v>
      </c>
      <c r="B78" t="s">
        <v>72</v>
      </c>
      <c r="C78" t="s">
        <v>152</v>
      </c>
      <c r="D78" s="43">
        <v>0.66666668653488159</v>
      </c>
      <c r="E78" s="43">
        <v>0.69696968793869019</v>
      </c>
      <c r="F78" s="43">
        <v>355.76251745223999</v>
      </c>
      <c r="G78" s="43">
        <v>0.57575756311416626</v>
      </c>
      <c r="H78" s="43">
        <v>0.72727274894714355</v>
      </c>
      <c r="I78" s="43">
        <v>241.37272977828979</v>
      </c>
      <c r="J78">
        <v>22.000000655651093</v>
      </c>
      <c r="K78">
        <v>22.999999701976776</v>
      </c>
      <c r="L78">
        <v>18.999999582767487</v>
      </c>
      <c r="M78">
        <v>24.000000715255737</v>
      </c>
    </row>
    <row r="79" spans="1:13" x14ac:dyDescent="0.2">
      <c r="A79" t="s">
        <v>3</v>
      </c>
      <c r="B79" t="s">
        <v>72</v>
      </c>
      <c r="C79" t="s">
        <v>152</v>
      </c>
      <c r="D79" s="43">
        <v>0.72222220897674561</v>
      </c>
      <c r="E79" s="43">
        <v>0.80555558204650879</v>
      </c>
      <c r="F79" s="43">
        <v>607.60954141616821</v>
      </c>
      <c r="G79" s="43">
        <v>0.6111111044883728</v>
      </c>
      <c r="H79" s="43">
        <v>0.66666668653488159</v>
      </c>
      <c r="I79" s="43">
        <v>538.38870477676392</v>
      </c>
      <c r="J79">
        <v>25.999999523162842</v>
      </c>
      <c r="K79">
        <v>29.000000953674316</v>
      </c>
      <c r="L79">
        <v>21.999999761581421</v>
      </c>
      <c r="M79">
        <v>24.000000715255737</v>
      </c>
    </row>
    <row r="80" spans="1:13" x14ac:dyDescent="0.2">
      <c r="A80" t="s">
        <v>4</v>
      </c>
      <c r="B80" t="s">
        <v>72</v>
      </c>
      <c r="C80" t="s">
        <v>152</v>
      </c>
      <c r="D80" s="43">
        <v>0.40000000596046448</v>
      </c>
      <c r="E80" s="43">
        <v>0.43999999761581421</v>
      </c>
      <c r="F80" s="43">
        <v>127.73862266540527</v>
      </c>
      <c r="G80" s="43">
        <v>0.15999999642372131</v>
      </c>
      <c r="H80" s="43">
        <v>0.2800000011920929</v>
      </c>
      <c r="I80" s="43">
        <v>41.117714405059814</v>
      </c>
      <c r="J80">
        <v>10.000000149011612</v>
      </c>
      <c r="K80">
        <v>10.999999940395355</v>
      </c>
      <c r="L80">
        <v>3.9999999105930328</v>
      </c>
      <c r="M80">
        <v>7.0000000298023224</v>
      </c>
    </row>
    <row r="81" spans="1:13" x14ac:dyDescent="0.2">
      <c r="A81" t="s">
        <v>5</v>
      </c>
      <c r="B81" t="s">
        <v>72</v>
      </c>
      <c r="C81" t="s">
        <v>152</v>
      </c>
      <c r="D81" s="43">
        <v>0.39893618226051331</v>
      </c>
      <c r="E81" s="43">
        <v>0.46276596188545227</v>
      </c>
      <c r="F81" s="43">
        <v>150.32773986458778</v>
      </c>
      <c r="G81" s="43">
        <v>0.13829787075519562</v>
      </c>
      <c r="H81" s="43">
        <v>0.25</v>
      </c>
      <c r="I81" s="43">
        <v>51.562658622860909</v>
      </c>
      <c r="J81">
        <v>75.000002264976501</v>
      </c>
      <c r="K81">
        <v>87.000000834465027</v>
      </c>
      <c r="L81">
        <v>25.999999701976776</v>
      </c>
      <c r="M81">
        <v>47</v>
      </c>
    </row>
    <row r="82" spans="1:13" x14ac:dyDescent="0.2">
      <c r="A82" t="s">
        <v>6</v>
      </c>
      <c r="B82" t="s">
        <v>72</v>
      </c>
      <c r="C82" t="s">
        <v>152</v>
      </c>
      <c r="D82" s="43">
        <v>0.59649121761322021</v>
      </c>
      <c r="E82" s="43">
        <v>0.63157892227172852</v>
      </c>
      <c r="F82" s="43">
        <v>435.12313413619995</v>
      </c>
      <c r="G82" s="43">
        <v>0.56140351295471191</v>
      </c>
      <c r="H82" s="43">
        <v>0.61403506994247437</v>
      </c>
      <c r="I82" s="43">
        <v>412.38186144828796</v>
      </c>
      <c r="J82">
        <v>33.999999403953552</v>
      </c>
      <c r="K82">
        <v>35.999998569488525</v>
      </c>
      <c r="L82">
        <v>32.000000238418579</v>
      </c>
      <c r="M82">
        <v>34.999998986721039</v>
      </c>
    </row>
    <row r="83" spans="1:13" x14ac:dyDescent="0.2">
      <c r="A83" t="s">
        <v>7</v>
      </c>
      <c r="B83" t="s">
        <v>72</v>
      </c>
      <c r="C83" t="s">
        <v>152</v>
      </c>
      <c r="D83" s="43">
        <v>0.34090909361839294</v>
      </c>
      <c r="E83" s="43">
        <v>0.38636362552642822</v>
      </c>
      <c r="F83" s="43">
        <v>110.52537426352501</v>
      </c>
      <c r="G83" s="43">
        <v>0.13636364042758942</v>
      </c>
      <c r="H83" s="43">
        <v>0.18181818723678589</v>
      </c>
      <c r="I83" s="43">
        <v>114.4733954668045</v>
      </c>
      <c r="J83">
        <v>15.00000011920929</v>
      </c>
      <c r="K83">
        <v>16.999999523162842</v>
      </c>
      <c r="L83">
        <v>6.0000001788139343</v>
      </c>
      <c r="M83">
        <v>8.0000002384185791</v>
      </c>
    </row>
    <row r="84" spans="1:13" x14ac:dyDescent="0.2">
      <c r="A84" t="s">
        <v>8</v>
      </c>
      <c r="B84" t="s">
        <v>72</v>
      </c>
      <c r="C84" t="s">
        <v>152</v>
      </c>
      <c r="D84" s="43">
        <v>0.41999998688697815</v>
      </c>
      <c r="E84" s="43">
        <v>0.5</v>
      </c>
      <c r="F84" s="43">
        <v>56.582246005535126</v>
      </c>
      <c r="G84" s="43">
        <v>0.18000000715255737</v>
      </c>
      <c r="H84" s="43">
        <v>0.31999999284744263</v>
      </c>
      <c r="I84" s="43">
        <v>40.226989507675171</v>
      </c>
      <c r="J84">
        <v>20.999999344348907</v>
      </c>
      <c r="K84">
        <v>25</v>
      </c>
      <c r="L84">
        <v>9.0000003576278687</v>
      </c>
      <c r="M84">
        <v>15.999999642372131</v>
      </c>
    </row>
    <row r="85" spans="1:13" x14ac:dyDescent="0.2">
      <c r="A85" t="s">
        <v>9</v>
      </c>
      <c r="B85" t="s">
        <v>72</v>
      </c>
      <c r="C85" t="s">
        <v>152</v>
      </c>
      <c r="D85" s="43">
        <v>0.66666668653488159</v>
      </c>
      <c r="E85" s="43">
        <v>0.69696968793869019</v>
      </c>
      <c r="F85" s="43">
        <v>355.76251745223999</v>
      </c>
      <c r="G85" s="43">
        <v>0.57575756311416626</v>
      </c>
      <c r="H85" s="43">
        <v>0.72727274894714355</v>
      </c>
      <c r="I85" s="43">
        <v>241.37272977828979</v>
      </c>
      <c r="J85">
        <v>22.000000655651093</v>
      </c>
      <c r="K85">
        <v>22.999999701976776</v>
      </c>
      <c r="L85">
        <v>18.999999582767487</v>
      </c>
      <c r="M85">
        <v>24.000000715255737</v>
      </c>
    </row>
    <row r="86" spans="1:13" x14ac:dyDescent="0.2">
      <c r="A86" t="s">
        <v>10</v>
      </c>
      <c r="B86" t="s">
        <v>72</v>
      </c>
      <c r="C86" t="s">
        <v>152</v>
      </c>
      <c r="D86" s="43">
        <v>0.4166666567325592</v>
      </c>
      <c r="E86" s="43">
        <v>0.4166666567325592</v>
      </c>
      <c r="F86" s="43">
        <v>43.15287971496582</v>
      </c>
      <c r="G86" s="43">
        <v>0.3333333432674408</v>
      </c>
      <c r="H86" s="43">
        <v>0.3333333432674408</v>
      </c>
      <c r="I86" s="43">
        <v>24.976129293441772</v>
      </c>
      <c r="J86">
        <v>4.9999998807907104</v>
      </c>
      <c r="K86">
        <v>4.9999998807907104</v>
      </c>
      <c r="L86">
        <v>4.0000001192092896</v>
      </c>
      <c r="M86">
        <v>4.0000001192092896</v>
      </c>
    </row>
    <row r="87" spans="1:13" x14ac:dyDescent="0.2">
      <c r="A87" t="s">
        <v>11</v>
      </c>
      <c r="B87" t="s">
        <v>72</v>
      </c>
      <c r="C87" t="s">
        <v>152</v>
      </c>
      <c r="D87" s="43">
        <v>0.75609755516052246</v>
      </c>
      <c r="E87" s="43">
        <v>0.82926827669143677</v>
      </c>
      <c r="F87" s="43">
        <v>278.04252797365189</v>
      </c>
      <c r="G87" s="43">
        <v>0.43902438879013062</v>
      </c>
      <c r="H87" s="43">
        <v>0.51219511032104492</v>
      </c>
      <c r="I87" s="43">
        <v>229.66288900375366</v>
      </c>
      <c r="J87">
        <v>30.999999761581421</v>
      </c>
      <c r="K87">
        <v>33.999999344348907</v>
      </c>
      <c r="L87">
        <v>17.999999940395355</v>
      </c>
      <c r="M87">
        <v>20.999999523162842</v>
      </c>
    </row>
    <row r="88" spans="1:13" x14ac:dyDescent="0.2">
      <c r="A88" t="s">
        <v>12</v>
      </c>
      <c r="B88" t="s">
        <v>72</v>
      </c>
      <c r="C88" t="s">
        <v>152</v>
      </c>
      <c r="D88" s="43">
        <v>0.36231884360313416</v>
      </c>
      <c r="E88" s="43">
        <v>0.44927537441253662</v>
      </c>
      <c r="F88" s="43">
        <v>141.47494316101074</v>
      </c>
      <c r="G88" s="43">
        <v>0.23188406229019165</v>
      </c>
      <c r="H88" s="43">
        <v>0.36231884360313416</v>
      </c>
      <c r="I88" s="43">
        <v>66.603558734059334</v>
      </c>
      <c r="J88">
        <v>25.000000208616257</v>
      </c>
      <c r="K88">
        <v>31.000000834465027</v>
      </c>
      <c r="L88">
        <v>16.000000298023224</v>
      </c>
      <c r="M88">
        <v>25.000000208616257</v>
      </c>
    </row>
    <row r="89" spans="1:13" x14ac:dyDescent="0.2">
      <c r="A89" t="s">
        <v>13</v>
      </c>
      <c r="B89" t="s">
        <v>72</v>
      </c>
      <c r="C89" t="s">
        <v>152</v>
      </c>
      <c r="D89" s="43">
        <v>0.58823531866073608</v>
      </c>
      <c r="E89" s="43">
        <v>0.61764705181121826</v>
      </c>
      <c r="F89" s="43">
        <v>225.77214431762695</v>
      </c>
      <c r="G89" s="43">
        <v>0.35294118523597717</v>
      </c>
      <c r="H89" s="43">
        <v>0.5</v>
      </c>
      <c r="I89" s="43">
        <v>172.5999128818512</v>
      </c>
      <c r="J89">
        <v>20.000000834465027</v>
      </c>
      <c r="K89">
        <v>20.999999761581421</v>
      </c>
      <c r="L89">
        <v>12.000000298023224</v>
      </c>
      <c r="M89">
        <v>17</v>
      </c>
    </row>
    <row r="90" spans="1:13" x14ac:dyDescent="0.2">
      <c r="A90" t="s">
        <v>14</v>
      </c>
      <c r="B90" t="s">
        <v>72</v>
      </c>
      <c r="C90" t="s">
        <v>152</v>
      </c>
      <c r="D90" s="43">
        <v>0.5151515007019043</v>
      </c>
      <c r="E90" s="43">
        <v>0.54545456171035767</v>
      </c>
      <c r="F90" s="43">
        <v>335.47134393453598</v>
      </c>
      <c r="G90" s="43">
        <v>0.30303031206130981</v>
      </c>
      <c r="H90" s="43">
        <v>0.36363637447357178</v>
      </c>
      <c r="I90" s="43">
        <v>249.8392915725708</v>
      </c>
      <c r="J90">
        <v>16.999999523162842</v>
      </c>
      <c r="K90">
        <v>18.000000536441803</v>
      </c>
      <c r="L90">
        <v>10.000000298023224</v>
      </c>
      <c r="M90">
        <v>12.000000357627869</v>
      </c>
    </row>
    <row r="91" spans="1:13" x14ac:dyDescent="0.2">
      <c r="A91" t="s">
        <v>15</v>
      </c>
      <c r="B91" t="s">
        <v>72</v>
      </c>
      <c r="C91" t="s">
        <v>152</v>
      </c>
      <c r="D91" s="43">
        <v>0.47826087474822998</v>
      </c>
      <c r="E91" s="43">
        <v>0.52173912525177002</v>
      </c>
      <c r="F91" s="43">
        <v>129.7775787115097</v>
      </c>
      <c r="G91" s="43">
        <v>0.39130434393882751</v>
      </c>
      <c r="H91" s="43">
        <v>0.43478259444236755</v>
      </c>
      <c r="I91" s="43">
        <v>145.06877279281616</v>
      </c>
      <c r="J91">
        <v>11.00000011920929</v>
      </c>
      <c r="K91">
        <v>11.99999988079071</v>
      </c>
      <c r="L91">
        <v>8.9999999105930328</v>
      </c>
      <c r="M91">
        <v>9.9999996721744537</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5D229-4171-4033-945B-3B0C221C9CBD}">
  <dimension ref="A1:R91"/>
  <sheetViews>
    <sheetView workbookViewId="0">
      <selection activeCell="O10" sqref="O10"/>
    </sheetView>
  </sheetViews>
  <sheetFormatPr baseColWidth="10" defaultColWidth="8.83203125" defaultRowHeight="15" x14ac:dyDescent="0.2"/>
  <sheetData>
    <row r="1" spans="1:18" s="26" customFormat="1" ht="48" x14ac:dyDescent="0.2">
      <c r="A1" s="15" t="s">
        <v>84</v>
      </c>
      <c r="B1" s="15" t="s">
        <v>39</v>
      </c>
      <c r="C1" s="15" t="s">
        <v>154</v>
      </c>
      <c r="D1" s="72" t="s">
        <v>196</v>
      </c>
      <c r="E1" s="72" t="s">
        <v>197</v>
      </c>
      <c r="F1" s="72" t="s">
        <v>198</v>
      </c>
      <c r="G1" s="72" t="s">
        <v>199</v>
      </c>
      <c r="H1" s="72" t="s">
        <v>200</v>
      </c>
      <c r="I1" s="72" t="s">
        <v>201</v>
      </c>
      <c r="J1" s="72" t="s">
        <v>202</v>
      </c>
      <c r="K1" s="72" t="s">
        <v>203</v>
      </c>
    </row>
    <row r="2" spans="1:18" x14ac:dyDescent="0.2">
      <c r="A2" t="s">
        <v>1</v>
      </c>
      <c r="B2" t="s">
        <v>70</v>
      </c>
      <c r="C2" t="s">
        <v>70</v>
      </c>
      <c r="D2" s="71">
        <v>0.17109145224094391</v>
      </c>
      <c r="E2" s="71">
        <v>0.25663715600967407</v>
      </c>
      <c r="F2" s="71">
        <v>6.4896754920482635E-2</v>
      </c>
      <c r="G2" s="71">
        <v>0.14454276859760284</v>
      </c>
      <c r="H2" s="71">
        <v>58</v>
      </c>
      <c r="I2" s="71">
        <v>87</v>
      </c>
      <c r="J2" s="71">
        <v>22</v>
      </c>
      <c r="K2" s="71">
        <v>49</v>
      </c>
      <c r="N2" s="23" t="s">
        <v>70</v>
      </c>
      <c r="O2" t="s">
        <v>70</v>
      </c>
      <c r="P2" t="s">
        <v>209</v>
      </c>
    </row>
    <row r="3" spans="1:18" x14ac:dyDescent="0.2">
      <c r="A3" t="s">
        <v>1</v>
      </c>
      <c r="B3" t="s">
        <v>71</v>
      </c>
      <c r="C3" t="s">
        <v>70</v>
      </c>
      <c r="D3" s="50">
        <v>0.17109145224094391</v>
      </c>
      <c r="E3" s="50">
        <v>0.25958701968193054</v>
      </c>
      <c r="F3" s="50">
        <v>6.4896754920482635E-2</v>
      </c>
      <c r="G3" s="50">
        <v>0.12684366106987</v>
      </c>
      <c r="H3" s="50">
        <v>58</v>
      </c>
      <c r="I3" s="50">
        <v>88</v>
      </c>
      <c r="J3" s="50">
        <v>22</v>
      </c>
      <c r="K3" s="50">
        <v>43</v>
      </c>
      <c r="N3" s="23" t="s">
        <v>71</v>
      </c>
      <c r="O3" t="s">
        <v>152</v>
      </c>
      <c r="P3" t="s">
        <v>210</v>
      </c>
    </row>
    <row r="4" spans="1:18" x14ac:dyDescent="0.2">
      <c r="A4" t="s">
        <v>1</v>
      </c>
      <c r="B4" t="s">
        <v>72</v>
      </c>
      <c r="C4" t="s">
        <v>70</v>
      </c>
      <c r="D4" s="71">
        <v>0.17109145224094391</v>
      </c>
      <c r="E4" s="71">
        <v>0.3215339183807373</v>
      </c>
      <c r="F4" s="71">
        <v>6.4896754920482635E-2</v>
      </c>
      <c r="G4" s="71">
        <v>0.17404130101203918</v>
      </c>
      <c r="H4" s="71">
        <v>58</v>
      </c>
      <c r="I4" s="71">
        <v>109</v>
      </c>
      <c r="J4" s="71">
        <v>22</v>
      </c>
      <c r="K4" s="71">
        <v>59</v>
      </c>
      <c r="N4" s="23" t="s">
        <v>72</v>
      </c>
    </row>
    <row r="5" spans="1:18" x14ac:dyDescent="0.2">
      <c r="A5" t="s">
        <v>1</v>
      </c>
      <c r="B5" t="s">
        <v>70</v>
      </c>
      <c r="C5" t="s">
        <v>152</v>
      </c>
      <c r="D5" s="71">
        <v>0.17109145224094391</v>
      </c>
      <c r="E5" s="71">
        <v>0.22123894095420837</v>
      </c>
      <c r="F5" s="71">
        <v>6.4896754920482635E-2</v>
      </c>
      <c r="G5" s="71">
        <v>0.12979350984096527</v>
      </c>
      <c r="H5" s="71">
        <v>58</v>
      </c>
      <c r="I5" s="71">
        <v>75</v>
      </c>
      <c r="J5" s="71">
        <v>22</v>
      </c>
      <c r="K5" s="71">
        <v>44</v>
      </c>
    </row>
    <row r="6" spans="1:18" x14ac:dyDescent="0.2">
      <c r="A6" t="s">
        <v>1</v>
      </c>
      <c r="B6" t="s">
        <v>71</v>
      </c>
      <c r="C6" t="s">
        <v>152</v>
      </c>
      <c r="D6" s="71">
        <v>0.17109145224094391</v>
      </c>
      <c r="E6" s="71">
        <v>0.23893804848194122</v>
      </c>
      <c r="F6" s="71">
        <v>6.4896754920482635E-2</v>
      </c>
      <c r="G6" s="71">
        <v>0.11209439486265182</v>
      </c>
      <c r="H6" s="71">
        <v>58</v>
      </c>
      <c r="I6" s="71">
        <v>81</v>
      </c>
      <c r="J6" s="71">
        <v>22</v>
      </c>
      <c r="K6" s="50">
        <v>38</v>
      </c>
    </row>
    <row r="7" spans="1:18" x14ac:dyDescent="0.2">
      <c r="A7" t="s">
        <v>1</v>
      </c>
      <c r="B7" t="s">
        <v>72</v>
      </c>
      <c r="C7" t="s">
        <v>152</v>
      </c>
      <c r="D7" s="71">
        <v>0.17109145224094391</v>
      </c>
      <c r="E7" s="71">
        <v>0.30088496208190918</v>
      </c>
      <c r="F7" s="71">
        <v>6.4896754920482635E-2</v>
      </c>
      <c r="G7" s="71">
        <v>0.16519173979759216</v>
      </c>
      <c r="H7" s="71">
        <v>58</v>
      </c>
      <c r="I7" s="71">
        <v>102</v>
      </c>
      <c r="J7" s="71">
        <v>22</v>
      </c>
      <c r="K7" s="50">
        <v>56</v>
      </c>
    </row>
    <row r="8" spans="1:18" x14ac:dyDescent="0.2">
      <c r="A8" t="s">
        <v>2</v>
      </c>
      <c r="B8" t="s">
        <v>70</v>
      </c>
      <c r="C8" t="s">
        <v>70</v>
      </c>
      <c r="D8" s="50">
        <v>0.15151515603065491</v>
      </c>
      <c r="E8" s="50">
        <v>0.3333333432674408</v>
      </c>
      <c r="F8" s="50">
        <v>6.0606062412261963E-2</v>
      </c>
      <c r="G8" s="50">
        <v>9.0909093618392944E-2</v>
      </c>
      <c r="H8" s="50">
        <v>5</v>
      </c>
      <c r="I8" s="50">
        <v>11</v>
      </c>
      <c r="J8" s="50">
        <v>2</v>
      </c>
      <c r="K8" s="50">
        <v>3</v>
      </c>
    </row>
    <row r="9" spans="1:18" x14ac:dyDescent="0.2">
      <c r="A9" t="s">
        <v>3</v>
      </c>
      <c r="B9" t="s">
        <v>70</v>
      </c>
      <c r="C9" t="s">
        <v>70</v>
      </c>
      <c r="D9" s="50">
        <v>0.1666666716337204</v>
      </c>
      <c r="E9" s="50">
        <v>0.27777779102325439</v>
      </c>
      <c r="F9" s="50">
        <v>8.3333335816860199E-2</v>
      </c>
      <c r="G9" s="50">
        <v>0.1111111119389534</v>
      </c>
      <c r="H9" s="50">
        <v>6</v>
      </c>
      <c r="I9" s="50">
        <v>10</v>
      </c>
      <c r="J9" s="50">
        <v>3</v>
      </c>
      <c r="K9" s="50">
        <v>4</v>
      </c>
    </row>
    <row r="10" spans="1:18" x14ac:dyDescent="0.2">
      <c r="A10" t="s">
        <v>4</v>
      </c>
      <c r="B10" t="s">
        <v>70</v>
      </c>
      <c r="C10" t="s">
        <v>70</v>
      </c>
      <c r="D10" s="50">
        <v>0.15999999642372131</v>
      </c>
      <c r="E10" s="50">
        <v>0.23999999463558197</v>
      </c>
      <c r="F10" s="50">
        <v>0.11999999731779099</v>
      </c>
      <c r="G10" s="50">
        <v>0.15999999642372131</v>
      </c>
      <c r="H10" s="50">
        <v>4</v>
      </c>
      <c r="I10" s="50">
        <v>6</v>
      </c>
      <c r="J10" s="50">
        <v>3</v>
      </c>
      <c r="K10" s="50">
        <v>4</v>
      </c>
      <c r="N10" t="s">
        <v>209</v>
      </c>
      <c r="O10" t="s">
        <v>143</v>
      </c>
      <c r="P10" t="s">
        <v>142</v>
      </c>
      <c r="Q10" t="s">
        <v>76</v>
      </c>
      <c r="R10" t="s">
        <v>75</v>
      </c>
    </row>
    <row r="11" spans="1:18" x14ac:dyDescent="0.2">
      <c r="A11" t="s">
        <v>5</v>
      </c>
      <c r="B11" t="s">
        <v>70</v>
      </c>
      <c r="C11" t="s">
        <v>70</v>
      </c>
      <c r="D11" s="50">
        <v>0.14893616735935211</v>
      </c>
      <c r="E11" s="50">
        <v>0.20744681358337402</v>
      </c>
      <c r="F11" s="50">
        <v>4.2553190141916275E-2</v>
      </c>
      <c r="G11" s="50">
        <v>0.11702127754688263</v>
      </c>
      <c r="H11" s="50">
        <v>28</v>
      </c>
      <c r="I11" s="50">
        <v>39</v>
      </c>
      <c r="J11" s="50">
        <v>8</v>
      </c>
      <c r="K11" s="50">
        <v>22</v>
      </c>
      <c r="N11" t="s">
        <v>210</v>
      </c>
      <c r="O11" t="s">
        <v>144</v>
      </c>
      <c r="P11" t="s">
        <v>77</v>
      </c>
      <c r="Q11" t="s">
        <v>146</v>
      </c>
      <c r="R11" t="s">
        <v>145</v>
      </c>
    </row>
    <row r="12" spans="1:18" x14ac:dyDescent="0.2">
      <c r="A12" t="s">
        <v>6</v>
      </c>
      <c r="B12" t="s">
        <v>70</v>
      </c>
      <c r="C12" t="s">
        <v>70</v>
      </c>
      <c r="D12" s="50">
        <v>0.26315790414810181</v>
      </c>
      <c r="E12" s="50">
        <v>0.3684210479259491</v>
      </c>
      <c r="F12" s="50">
        <v>0.10526315867900848</v>
      </c>
      <c r="G12" s="50">
        <v>0.28070175647735596</v>
      </c>
      <c r="H12" s="50">
        <v>15</v>
      </c>
      <c r="I12" s="50">
        <v>21</v>
      </c>
      <c r="J12" s="50">
        <v>6</v>
      </c>
      <c r="K12" s="50">
        <v>16</v>
      </c>
    </row>
    <row r="13" spans="1:18" x14ac:dyDescent="0.2">
      <c r="A13" t="s">
        <v>7</v>
      </c>
      <c r="B13" t="s">
        <v>70</v>
      </c>
      <c r="C13" t="s">
        <v>70</v>
      </c>
      <c r="D13" s="50">
        <v>0.13636364042758942</v>
      </c>
      <c r="E13" s="50">
        <v>0.18181818723678589</v>
      </c>
      <c r="F13" s="50">
        <v>4.5454546809196472E-2</v>
      </c>
      <c r="G13" s="50">
        <v>6.8181820213794708E-2</v>
      </c>
      <c r="H13" s="50">
        <v>6</v>
      </c>
      <c r="I13" s="50">
        <v>8</v>
      </c>
      <c r="J13" s="50">
        <v>2</v>
      </c>
      <c r="K13" s="50">
        <v>3</v>
      </c>
    </row>
    <row r="14" spans="1:18" x14ac:dyDescent="0.2">
      <c r="A14" t="s">
        <v>8</v>
      </c>
      <c r="B14" t="s">
        <v>70</v>
      </c>
      <c r="C14" t="s">
        <v>70</v>
      </c>
      <c r="D14" s="50">
        <v>0.20000000298023224</v>
      </c>
      <c r="E14" s="50">
        <v>0.30000001192092896</v>
      </c>
      <c r="F14" s="50">
        <v>0.10000000149011612</v>
      </c>
      <c r="G14" s="50">
        <v>0.18000000715255737</v>
      </c>
      <c r="H14" s="50">
        <v>10</v>
      </c>
      <c r="I14" s="50">
        <v>15</v>
      </c>
      <c r="J14" s="50">
        <v>5</v>
      </c>
      <c r="K14" s="50">
        <v>9</v>
      </c>
    </row>
    <row r="15" spans="1:18" x14ac:dyDescent="0.2">
      <c r="A15" t="s">
        <v>9</v>
      </c>
      <c r="B15" t="s">
        <v>70</v>
      </c>
      <c r="C15" t="s">
        <v>70</v>
      </c>
      <c r="D15" s="50">
        <v>0.15151515603065491</v>
      </c>
      <c r="E15" s="50">
        <v>0.3333333432674408</v>
      </c>
      <c r="F15" s="50">
        <v>6.0606062412261963E-2</v>
      </c>
      <c r="G15" s="50">
        <v>9.0909093618392944E-2</v>
      </c>
      <c r="H15" s="50">
        <v>5</v>
      </c>
      <c r="I15" s="50">
        <v>11</v>
      </c>
      <c r="J15" s="50">
        <v>2</v>
      </c>
      <c r="K15" s="50">
        <v>3</v>
      </c>
    </row>
    <row r="16" spans="1:18" x14ac:dyDescent="0.2">
      <c r="A16" t="s">
        <v>10</v>
      </c>
      <c r="B16" t="s">
        <v>70</v>
      </c>
      <c r="C16" t="s">
        <v>70</v>
      </c>
      <c r="D16" s="50">
        <v>8.3333335816860199E-2</v>
      </c>
      <c r="E16" s="50">
        <v>0.25</v>
      </c>
      <c r="F16" s="50">
        <v>0</v>
      </c>
      <c r="G16" s="50">
        <v>0.1666666716337204</v>
      </c>
      <c r="H16" s="50">
        <v>1</v>
      </c>
      <c r="I16" s="50">
        <v>3</v>
      </c>
      <c r="J16" s="50">
        <v>0</v>
      </c>
      <c r="K16" s="50">
        <v>2</v>
      </c>
    </row>
    <row r="17" spans="1:11" x14ac:dyDescent="0.2">
      <c r="A17" t="s">
        <v>11</v>
      </c>
      <c r="B17" t="s">
        <v>70</v>
      </c>
      <c r="C17" t="s">
        <v>70</v>
      </c>
      <c r="D17" s="50">
        <v>0.21951219439506531</v>
      </c>
      <c r="E17" s="50">
        <v>0.31707316637039185</v>
      </c>
      <c r="F17" s="50">
        <v>4.8780485987663269E-2</v>
      </c>
      <c r="G17" s="50">
        <v>0.19512194395065308</v>
      </c>
      <c r="H17" s="50">
        <v>9</v>
      </c>
      <c r="I17" s="50">
        <v>13</v>
      </c>
      <c r="J17" s="50">
        <v>2</v>
      </c>
      <c r="K17" s="50">
        <v>8</v>
      </c>
    </row>
    <row r="18" spans="1:11" x14ac:dyDescent="0.2">
      <c r="A18" t="s">
        <v>12</v>
      </c>
      <c r="B18" t="s">
        <v>70</v>
      </c>
      <c r="C18" t="s">
        <v>70</v>
      </c>
      <c r="D18" s="50">
        <v>0.14492753148078918</v>
      </c>
      <c r="E18" s="50">
        <v>0.2028985470533371</v>
      </c>
      <c r="F18" s="50">
        <v>7.2463765740394592E-2</v>
      </c>
      <c r="G18" s="50">
        <v>0.15942029654979706</v>
      </c>
      <c r="H18" s="50">
        <v>10</v>
      </c>
      <c r="I18" s="50">
        <v>14</v>
      </c>
      <c r="J18" s="50">
        <v>5</v>
      </c>
      <c r="K18" s="50">
        <v>11</v>
      </c>
    </row>
    <row r="19" spans="1:11" x14ac:dyDescent="0.2">
      <c r="A19" t="s">
        <v>13</v>
      </c>
      <c r="B19" t="s">
        <v>70</v>
      </c>
      <c r="C19" t="s">
        <v>70</v>
      </c>
      <c r="D19" s="50">
        <v>0.23529411852359772</v>
      </c>
      <c r="E19" s="50">
        <v>0.38235294818878174</v>
      </c>
      <c r="F19" s="50">
        <v>8.8235296308994293E-2</v>
      </c>
      <c r="G19" s="50">
        <v>0.23529411852359772</v>
      </c>
      <c r="H19" s="50">
        <v>8</v>
      </c>
      <c r="I19" s="50">
        <v>13</v>
      </c>
      <c r="J19" s="50">
        <v>3</v>
      </c>
      <c r="K19" s="50">
        <v>8</v>
      </c>
    </row>
    <row r="20" spans="1:11" x14ac:dyDescent="0.2">
      <c r="A20" t="s">
        <v>14</v>
      </c>
      <c r="B20" t="s">
        <v>70</v>
      </c>
      <c r="C20" t="s">
        <v>70</v>
      </c>
      <c r="D20" s="50">
        <v>0.15151515603065491</v>
      </c>
      <c r="E20" s="50">
        <v>0.21212121844291687</v>
      </c>
      <c r="F20" s="50">
        <v>6.0606062412261963E-2</v>
      </c>
      <c r="G20" s="50">
        <v>6.0606062412261963E-2</v>
      </c>
      <c r="H20" s="50">
        <v>5</v>
      </c>
      <c r="I20" s="50">
        <v>7</v>
      </c>
      <c r="J20" s="50">
        <v>2</v>
      </c>
      <c r="K20" s="50">
        <v>2</v>
      </c>
    </row>
    <row r="21" spans="1:11" x14ac:dyDescent="0.2">
      <c r="A21" t="s">
        <v>15</v>
      </c>
      <c r="B21" t="s">
        <v>70</v>
      </c>
      <c r="C21" t="s">
        <v>70</v>
      </c>
      <c r="D21" s="50">
        <v>0.17391304671764374</v>
      </c>
      <c r="E21" s="50">
        <v>0.1304347813129425</v>
      </c>
      <c r="F21" s="50">
        <v>4.3478261679410934E-2</v>
      </c>
      <c r="G21" s="50">
        <v>0.1304347813129425</v>
      </c>
      <c r="H21" s="50">
        <v>4</v>
      </c>
      <c r="I21" s="50">
        <v>3</v>
      </c>
      <c r="J21" s="50">
        <v>1</v>
      </c>
      <c r="K21" s="50">
        <v>3</v>
      </c>
    </row>
    <row r="22" spans="1:11" x14ac:dyDescent="0.2">
      <c r="A22" t="s">
        <v>2</v>
      </c>
      <c r="B22" t="s">
        <v>71</v>
      </c>
      <c r="C22" t="s">
        <v>70</v>
      </c>
      <c r="D22" s="50">
        <v>0.15151515603065491</v>
      </c>
      <c r="E22" s="50">
        <v>0.3333333432674408</v>
      </c>
      <c r="F22" s="50">
        <v>6.0606062412261963E-2</v>
      </c>
      <c r="G22" s="50">
        <v>9.0909093618392944E-2</v>
      </c>
      <c r="H22" s="50">
        <v>5</v>
      </c>
      <c r="I22" s="50">
        <v>11</v>
      </c>
      <c r="J22" s="50">
        <v>2</v>
      </c>
      <c r="K22" s="50">
        <v>3</v>
      </c>
    </row>
    <row r="23" spans="1:11" x14ac:dyDescent="0.2">
      <c r="A23" t="s">
        <v>3</v>
      </c>
      <c r="B23" t="s">
        <v>71</v>
      </c>
      <c r="C23" t="s">
        <v>70</v>
      </c>
      <c r="D23" s="50">
        <v>0.1666666716337204</v>
      </c>
      <c r="E23" s="50">
        <v>0.27777779102325439</v>
      </c>
      <c r="F23" s="50">
        <v>8.3333335816860199E-2</v>
      </c>
      <c r="G23" s="50">
        <v>0.1388888955116272</v>
      </c>
      <c r="H23" s="50">
        <v>6</v>
      </c>
      <c r="I23" s="50">
        <v>10</v>
      </c>
      <c r="J23" s="50">
        <v>3</v>
      </c>
      <c r="K23" s="50">
        <v>5</v>
      </c>
    </row>
    <row r="24" spans="1:11" x14ac:dyDescent="0.2">
      <c r="A24" t="s">
        <v>4</v>
      </c>
      <c r="B24" t="s">
        <v>71</v>
      </c>
      <c r="C24" t="s">
        <v>70</v>
      </c>
      <c r="D24" s="50">
        <v>0.15999999642372131</v>
      </c>
      <c r="E24" s="50">
        <v>0.20000000298023224</v>
      </c>
      <c r="F24" s="50">
        <v>0.11999999731779099</v>
      </c>
      <c r="G24" s="50">
        <v>7.9999998211860657E-2</v>
      </c>
      <c r="H24" s="50">
        <v>4</v>
      </c>
      <c r="I24" s="50">
        <v>5</v>
      </c>
      <c r="J24" s="50">
        <v>3</v>
      </c>
      <c r="K24" s="50">
        <v>2</v>
      </c>
    </row>
    <row r="25" spans="1:11" x14ac:dyDescent="0.2">
      <c r="A25" t="s">
        <v>5</v>
      </c>
      <c r="B25" t="s">
        <v>71</v>
      </c>
      <c r="C25" t="s">
        <v>70</v>
      </c>
      <c r="D25" s="50">
        <v>0.14893616735935211</v>
      </c>
      <c r="E25" s="50">
        <v>0.22872340679168701</v>
      </c>
      <c r="F25" s="50">
        <v>4.2553190141916275E-2</v>
      </c>
      <c r="G25" s="50">
        <v>0.10638298094272614</v>
      </c>
      <c r="H25" s="50">
        <v>28</v>
      </c>
      <c r="I25" s="50">
        <v>43</v>
      </c>
      <c r="J25" s="50">
        <v>8</v>
      </c>
      <c r="K25" s="50">
        <v>20</v>
      </c>
    </row>
    <row r="26" spans="1:11" x14ac:dyDescent="0.2">
      <c r="A26" t="s">
        <v>6</v>
      </c>
      <c r="B26" t="s">
        <v>71</v>
      </c>
      <c r="C26" t="s">
        <v>70</v>
      </c>
      <c r="D26" s="50">
        <v>0.26315790414810181</v>
      </c>
      <c r="E26" s="50">
        <v>0.3333333432674408</v>
      </c>
      <c r="F26" s="50">
        <v>0.10526315867900848</v>
      </c>
      <c r="G26" s="50">
        <v>0.22807016968727112</v>
      </c>
      <c r="H26" s="50">
        <v>15</v>
      </c>
      <c r="I26" s="50">
        <v>19</v>
      </c>
      <c r="J26" s="50">
        <v>6</v>
      </c>
      <c r="K26" s="50">
        <v>13</v>
      </c>
    </row>
    <row r="27" spans="1:11" x14ac:dyDescent="0.2">
      <c r="A27" t="s">
        <v>7</v>
      </c>
      <c r="B27" t="s">
        <v>71</v>
      </c>
      <c r="C27" t="s">
        <v>70</v>
      </c>
      <c r="D27" s="50">
        <v>0.13636364042758942</v>
      </c>
      <c r="E27" s="50">
        <v>0.20454545319080353</v>
      </c>
      <c r="F27" s="50">
        <v>4.5454546809196472E-2</v>
      </c>
      <c r="G27" s="50">
        <v>6.8181820213794708E-2</v>
      </c>
      <c r="H27" s="50">
        <v>6</v>
      </c>
      <c r="I27" s="50">
        <v>9</v>
      </c>
      <c r="J27" s="50">
        <v>2</v>
      </c>
      <c r="K27" s="50">
        <v>3</v>
      </c>
    </row>
    <row r="28" spans="1:11" x14ac:dyDescent="0.2">
      <c r="A28" t="s">
        <v>8</v>
      </c>
      <c r="B28" t="s">
        <v>71</v>
      </c>
      <c r="C28" t="s">
        <v>70</v>
      </c>
      <c r="D28" s="50">
        <v>0.20000000298023224</v>
      </c>
      <c r="E28" s="50">
        <v>0.2800000011920929</v>
      </c>
      <c r="F28" s="50">
        <v>0.10000000149011612</v>
      </c>
      <c r="G28" s="50">
        <v>0.14000000059604645</v>
      </c>
      <c r="H28" s="50">
        <v>10</v>
      </c>
      <c r="I28" s="50">
        <v>14</v>
      </c>
      <c r="J28" s="50">
        <v>5</v>
      </c>
      <c r="K28" s="50">
        <v>7</v>
      </c>
    </row>
    <row r="29" spans="1:11" x14ac:dyDescent="0.2">
      <c r="A29" t="s">
        <v>9</v>
      </c>
      <c r="B29" t="s">
        <v>71</v>
      </c>
      <c r="C29" t="s">
        <v>70</v>
      </c>
      <c r="D29" s="50">
        <v>0.15151515603065491</v>
      </c>
      <c r="E29" s="50">
        <v>0.3333333432674408</v>
      </c>
      <c r="F29" s="50">
        <v>6.0606062412261963E-2</v>
      </c>
      <c r="G29" s="50">
        <v>9.0909093618392944E-2</v>
      </c>
      <c r="H29" s="50">
        <v>5</v>
      </c>
      <c r="I29" s="50">
        <v>11</v>
      </c>
      <c r="J29" s="50">
        <v>2</v>
      </c>
      <c r="K29" s="50">
        <v>3</v>
      </c>
    </row>
    <row r="30" spans="1:11" x14ac:dyDescent="0.2">
      <c r="A30" t="s">
        <v>10</v>
      </c>
      <c r="B30" t="s">
        <v>71</v>
      </c>
      <c r="C30" t="s">
        <v>70</v>
      </c>
      <c r="D30" s="50">
        <v>8.3333335816860199E-2</v>
      </c>
      <c r="E30" s="50">
        <v>0.25</v>
      </c>
      <c r="F30" s="50">
        <v>0</v>
      </c>
      <c r="G30" s="50">
        <v>8.3333335816860199E-2</v>
      </c>
      <c r="H30" s="50">
        <v>1</v>
      </c>
      <c r="I30" s="50">
        <v>3</v>
      </c>
      <c r="J30" s="50">
        <v>0</v>
      </c>
      <c r="K30" s="50">
        <v>1</v>
      </c>
    </row>
    <row r="31" spans="1:11" x14ac:dyDescent="0.2">
      <c r="A31" t="s">
        <v>11</v>
      </c>
      <c r="B31" t="s">
        <v>71</v>
      </c>
      <c r="C31" t="s">
        <v>70</v>
      </c>
      <c r="D31" s="50">
        <v>0.21951219439506531</v>
      </c>
      <c r="E31" s="50">
        <v>0.34146341681480408</v>
      </c>
      <c r="F31" s="50">
        <v>4.8780485987663269E-2</v>
      </c>
      <c r="G31" s="50">
        <v>0.12195122241973877</v>
      </c>
      <c r="H31" s="50">
        <v>9</v>
      </c>
      <c r="I31" s="50">
        <v>14</v>
      </c>
      <c r="J31" s="50">
        <v>2</v>
      </c>
      <c r="K31" s="50">
        <v>5</v>
      </c>
    </row>
    <row r="32" spans="1:11" x14ac:dyDescent="0.2">
      <c r="A32" t="s">
        <v>12</v>
      </c>
      <c r="B32" t="s">
        <v>71</v>
      </c>
      <c r="C32" t="s">
        <v>70</v>
      </c>
      <c r="D32" s="50">
        <v>0.14492753148078918</v>
      </c>
      <c r="E32" s="50">
        <v>0.27536231279373169</v>
      </c>
      <c r="F32" s="50">
        <v>7.2463765740394592E-2</v>
      </c>
      <c r="G32" s="50">
        <v>0.15942029654979706</v>
      </c>
      <c r="H32" s="50">
        <v>10</v>
      </c>
      <c r="I32" s="50">
        <v>19</v>
      </c>
      <c r="J32" s="50">
        <v>5</v>
      </c>
      <c r="K32" s="50">
        <v>11</v>
      </c>
    </row>
    <row r="33" spans="1:11" x14ac:dyDescent="0.2">
      <c r="A33" t="s">
        <v>13</v>
      </c>
      <c r="B33" t="s">
        <v>71</v>
      </c>
      <c r="C33" t="s">
        <v>70</v>
      </c>
      <c r="D33" s="50">
        <v>0.23529411852359772</v>
      </c>
      <c r="E33" s="50">
        <v>0.23529411852359772</v>
      </c>
      <c r="F33" s="50">
        <v>8.8235296308994293E-2</v>
      </c>
      <c r="G33" s="50">
        <v>0.20588235557079315</v>
      </c>
      <c r="H33" s="50">
        <v>8</v>
      </c>
      <c r="I33" s="50">
        <v>8</v>
      </c>
      <c r="J33" s="50">
        <v>3</v>
      </c>
      <c r="K33" s="50">
        <v>7</v>
      </c>
    </row>
    <row r="34" spans="1:11" x14ac:dyDescent="0.2">
      <c r="A34" t="s">
        <v>14</v>
      </c>
      <c r="B34" t="s">
        <v>71</v>
      </c>
      <c r="C34" t="s">
        <v>70</v>
      </c>
      <c r="D34" s="50">
        <v>0.15151515603065491</v>
      </c>
      <c r="E34" s="50">
        <v>0.18181818723678589</v>
      </c>
      <c r="F34" s="50">
        <v>6.0606062412261963E-2</v>
      </c>
      <c r="G34" s="50">
        <v>9.0909093618392944E-2</v>
      </c>
      <c r="H34" s="50">
        <v>5</v>
      </c>
      <c r="I34" s="50">
        <v>6</v>
      </c>
      <c r="J34" s="50">
        <v>2</v>
      </c>
      <c r="K34" s="50">
        <v>3</v>
      </c>
    </row>
    <row r="35" spans="1:11" x14ac:dyDescent="0.2">
      <c r="A35" t="s">
        <v>15</v>
      </c>
      <c r="B35" t="s">
        <v>71</v>
      </c>
      <c r="C35" t="s">
        <v>70</v>
      </c>
      <c r="D35" s="50">
        <v>0.17391304671764374</v>
      </c>
      <c r="E35" s="50">
        <v>0.17391304671764374</v>
      </c>
      <c r="F35" s="50">
        <v>4.3478261679410934E-2</v>
      </c>
      <c r="G35" s="50">
        <v>0.1304347813129425</v>
      </c>
      <c r="H35" s="50">
        <v>4</v>
      </c>
      <c r="I35" s="50">
        <v>4</v>
      </c>
      <c r="J35" s="50">
        <v>1</v>
      </c>
      <c r="K35" s="50">
        <v>3</v>
      </c>
    </row>
    <row r="36" spans="1:11" x14ac:dyDescent="0.2">
      <c r="A36" t="s">
        <v>2</v>
      </c>
      <c r="B36" t="s">
        <v>72</v>
      </c>
      <c r="C36" t="s">
        <v>70</v>
      </c>
      <c r="D36" s="50">
        <v>0.15151515603065491</v>
      </c>
      <c r="E36" s="50">
        <v>0.36363637447357178</v>
      </c>
      <c r="F36" s="50">
        <v>6.0606062412261963E-2</v>
      </c>
      <c r="G36" s="50">
        <v>0.21212121844291687</v>
      </c>
      <c r="H36" s="50">
        <v>5</v>
      </c>
      <c r="I36" s="50">
        <v>12</v>
      </c>
      <c r="J36" s="50">
        <v>2</v>
      </c>
      <c r="K36" s="50">
        <v>7</v>
      </c>
    </row>
    <row r="37" spans="1:11" x14ac:dyDescent="0.2">
      <c r="A37" t="s">
        <v>3</v>
      </c>
      <c r="B37" t="s">
        <v>72</v>
      </c>
      <c r="C37" t="s">
        <v>70</v>
      </c>
      <c r="D37" s="50">
        <v>0.1666666716337204</v>
      </c>
      <c r="E37" s="50">
        <v>0.3611111044883728</v>
      </c>
      <c r="F37" s="50">
        <v>8.3333335816860199E-2</v>
      </c>
      <c r="G37" s="50">
        <v>0.25</v>
      </c>
      <c r="H37" s="50">
        <v>6</v>
      </c>
      <c r="I37" s="50">
        <v>13</v>
      </c>
      <c r="J37" s="50">
        <v>3</v>
      </c>
      <c r="K37" s="50">
        <v>9</v>
      </c>
    </row>
    <row r="38" spans="1:11" x14ac:dyDescent="0.2">
      <c r="A38" t="s">
        <v>4</v>
      </c>
      <c r="B38" t="s">
        <v>72</v>
      </c>
      <c r="C38" t="s">
        <v>70</v>
      </c>
      <c r="D38" s="50">
        <v>0.15999999642372131</v>
      </c>
      <c r="E38" s="50">
        <v>0.20000000298023224</v>
      </c>
      <c r="F38" s="50">
        <v>0.11999999731779099</v>
      </c>
      <c r="G38" s="50">
        <v>0.11999999731779099</v>
      </c>
      <c r="H38" s="50">
        <v>4</v>
      </c>
      <c r="I38" s="50">
        <v>5</v>
      </c>
      <c r="J38" s="50">
        <v>3</v>
      </c>
      <c r="K38" s="50">
        <v>3</v>
      </c>
    </row>
    <row r="39" spans="1:11" x14ac:dyDescent="0.2">
      <c r="A39" t="s">
        <v>5</v>
      </c>
      <c r="B39" t="s">
        <v>72</v>
      </c>
      <c r="C39" t="s">
        <v>70</v>
      </c>
      <c r="D39" s="50">
        <v>0.14893616735935211</v>
      </c>
      <c r="E39" s="50">
        <v>0.28191488981246948</v>
      </c>
      <c r="F39" s="50">
        <v>4.2553190141916275E-2</v>
      </c>
      <c r="G39" s="50">
        <v>0.12765957415103912</v>
      </c>
      <c r="H39" s="50">
        <v>28</v>
      </c>
      <c r="I39" s="50">
        <v>53</v>
      </c>
      <c r="J39" s="50">
        <v>8</v>
      </c>
      <c r="K39" s="50">
        <v>24</v>
      </c>
    </row>
    <row r="40" spans="1:11" x14ac:dyDescent="0.2">
      <c r="A40" t="s">
        <v>6</v>
      </c>
      <c r="B40" t="s">
        <v>72</v>
      </c>
      <c r="C40" t="s">
        <v>70</v>
      </c>
      <c r="D40" s="50">
        <v>0.26315790414810181</v>
      </c>
      <c r="E40" s="50">
        <v>0.45614033937454224</v>
      </c>
      <c r="F40" s="50">
        <v>0.10526315867900848</v>
      </c>
      <c r="G40" s="50">
        <v>0.28070175647735596</v>
      </c>
      <c r="H40" s="50">
        <v>15</v>
      </c>
      <c r="I40" s="50">
        <v>26</v>
      </c>
      <c r="J40" s="50">
        <v>6</v>
      </c>
      <c r="K40" s="50">
        <v>16</v>
      </c>
    </row>
    <row r="41" spans="1:11" x14ac:dyDescent="0.2">
      <c r="A41" t="s">
        <v>7</v>
      </c>
      <c r="B41" t="s">
        <v>72</v>
      </c>
      <c r="C41" t="s">
        <v>70</v>
      </c>
      <c r="D41" s="50">
        <v>0.13636364042758942</v>
      </c>
      <c r="E41" s="50">
        <v>0.31818181276321411</v>
      </c>
      <c r="F41" s="50">
        <v>4.5454546809196472E-2</v>
      </c>
      <c r="G41" s="50">
        <v>6.8181820213794708E-2</v>
      </c>
      <c r="H41" s="50">
        <v>6</v>
      </c>
      <c r="I41" s="50">
        <v>14</v>
      </c>
      <c r="J41" s="50">
        <v>2</v>
      </c>
      <c r="K41" s="50">
        <v>3</v>
      </c>
    </row>
    <row r="42" spans="1:11" x14ac:dyDescent="0.2">
      <c r="A42" t="s">
        <v>8</v>
      </c>
      <c r="B42" t="s">
        <v>72</v>
      </c>
      <c r="C42" t="s">
        <v>70</v>
      </c>
      <c r="D42" s="50">
        <v>0.20000000298023224</v>
      </c>
      <c r="E42" s="50">
        <v>0.34000000357627869</v>
      </c>
      <c r="F42" s="50">
        <v>0.10000000149011612</v>
      </c>
      <c r="G42" s="50">
        <v>0.15999999642372131</v>
      </c>
      <c r="H42" s="50">
        <v>10</v>
      </c>
      <c r="I42" s="50">
        <v>17</v>
      </c>
      <c r="J42" s="50">
        <v>5</v>
      </c>
      <c r="K42" s="50">
        <v>8</v>
      </c>
    </row>
    <row r="43" spans="1:11" x14ac:dyDescent="0.2">
      <c r="A43" t="s">
        <v>9</v>
      </c>
      <c r="B43" t="s">
        <v>72</v>
      </c>
      <c r="C43" t="s">
        <v>70</v>
      </c>
      <c r="D43" s="50">
        <v>0.15151515603065491</v>
      </c>
      <c r="E43" s="50">
        <v>0.36363637447357178</v>
      </c>
      <c r="F43" s="50">
        <v>6.0606062412261963E-2</v>
      </c>
      <c r="G43" s="50">
        <v>0.21212121844291687</v>
      </c>
      <c r="H43" s="50">
        <v>5</v>
      </c>
      <c r="I43" s="50">
        <v>12</v>
      </c>
      <c r="J43" s="50">
        <v>2</v>
      </c>
      <c r="K43" s="50">
        <v>7</v>
      </c>
    </row>
    <row r="44" spans="1:11" x14ac:dyDescent="0.2">
      <c r="A44" t="s">
        <v>10</v>
      </c>
      <c r="B44" t="s">
        <v>72</v>
      </c>
      <c r="C44" t="s">
        <v>70</v>
      </c>
      <c r="D44" s="50">
        <v>8.3333335816860199E-2</v>
      </c>
      <c r="E44" s="50">
        <v>0.4166666567325592</v>
      </c>
      <c r="F44" s="50">
        <v>0</v>
      </c>
      <c r="G44" s="50">
        <v>0.1666666716337204</v>
      </c>
      <c r="H44" s="50">
        <v>1</v>
      </c>
      <c r="I44" s="50">
        <v>5</v>
      </c>
      <c r="J44" s="50">
        <v>0</v>
      </c>
      <c r="K44" s="50">
        <v>2</v>
      </c>
    </row>
    <row r="45" spans="1:11" x14ac:dyDescent="0.2">
      <c r="A45" t="s">
        <v>11</v>
      </c>
      <c r="B45" t="s">
        <v>72</v>
      </c>
      <c r="C45" t="s">
        <v>70</v>
      </c>
      <c r="D45" s="50">
        <v>0.21951219439506531</v>
      </c>
      <c r="E45" s="50">
        <v>0.39024388790130615</v>
      </c>
      <c r="F45" s="50">
        <v>4.8780485987663269E-2</v>
      </c>
      <c r="G45" s="50">
        <v>0.26829269528388977</v>
      </c>
      <c r="H45" s="50">
        <v>9</v>
      </c>
      <c r="I45" s="50">
        <v>16</v>
      </c>
      <c r="J45" s="50">
        <v>2</v>
      </c>
      <c r="K45" s="50">
        <v>11</v>
      </c>
    </row>
    <row r="46" spans="1:11" x14ac:dyDescent="0.2">
      <c r="A46" t="s">
        <v>12</v>
      </c>
      <c r="B46" t="s">
        <v>72</v>
      </c>
      <c r="C46" t="s">
        <v>70</v>
      </c>
      <c r="D46" s="50">
        <v>0.14492753148078918</v>
      </c>
      <c r="E46" s="50">
        <v>0.27536231279373169</v>
      </c>
      <c r="F46" s="50">
        <v>7.2463765740394592E-2</v>
      </c>
      <c r="G46" s="50">
        <v>0.17391304671764374</v>
      </c>
      <c r="H46" s="50">
        <v>10</v>
      </c>
      <c r="I46" s="50">
        <v>19</v>
      </c>
      <c r="J46" s="50">
        <v>5</v>
      </c>
      <c r="K46" s="50">
        <v>12</v>
      </c>
    </row>
    <row r="47" spans="1:11" x14ac:dyDescent="0.2">
      <c r="A47" t="s">
        <v>13</v>
      </c>
      <c r="B47" t="s">
        <v>72</v>
      </c>
      <c r="C47" t="s">
        <v>70</v>
      </c>
      <c r="D47" s="50">
        <v>0.23529411852359772</v>
      </c>
      <c r="E47" s="50">
        <v>0.35294118523597717</v>
      </c>
      <c r="F47" s="50">
        <v>8.8235296308994293E-2</v>
      </c>
      <c r="G47" s="50">
        <v>0.23529411852359772</v>
      </c>
      <c r="H47" s="50">
        <v>8</v>
      </c>
      <c r="I47" s="50">
        <v>12</v>
      </c>
      <c r="J47" s="50">
        <v>3</v>
      </c>
      <c r="K47" s="50">
        <v>8</v>
      </c>
    </row>
    <row r="48" spans="1:11" x14ac:dyDescent="0.2">
      <c r="A48" t="s">
        <v>14</v>
      </c>
      <c r="B48" t="s">
        <v>72</v>
      </c>
      <c r="C48" t="s">
        <v>70</v>
      </c>
      <c r="D48" s="50">
        <v>0.15151515603065491</v>
      </c>
      <c r="E48" s="50">
        <v>0.24242424964904785</v>
      </c>
      <c r="F48" s="50">
        <v>6.0606062412261963E-2</v>
      </c>
      <c r="G48" s="50">
        <v>0.12121212482452393</v>
      </c>
      <c r="H48" s="50">
        <v>5</v>
      </c>
      <c r="I48" s="50">
        <v>8</v>
      </c>
      <c r="J48" s="50">
        <v>2</v>
      </c>
      <c r="K48" s="50">
        <v>4</v>
      </c>
    </row>
    <row r="49" spans="1:11" x14ac:dyDescent="0.2">
      <c r="A49" t="s">
        <v>15</v>
      </c>
      <c r="B49" t="s">
        <v>72</v>
      </c>
      <c r="C49" t="s">
        <v>70</v>
      </c>
      <c r="D49" s="50">
        <v>0.17391304671764374</v>
      </c>
      <c r="E49" s="50">
        <v>0.26086956262588501</v>
      </c>
      <c r="F49" s="50">
        <v>4.3478261679410934E-2</v>
      </c>
      <c r="G49" s="50">
        <v>0.17391304671764374</v>
      </c>
      <c r="H49" s="50">
        <v>4</v>
      </c>
      <c r="I49" s="50">
        <v>6</v>
      </c>
      <c r="J49" s="50">
        <v>1</v>
      </c>
      <c r="K49" s="50">
        <v>4</v>
      </c>
    </row>
    <row r="50" spans="1:11" x14ac:dyDescent="0.2">
      <c r="A50" t="s">
        <v>2</v>
      </c>
      <c r="B50" t="s">
        <v>70</v>
      </c>
      <c r="C50" t="s">
        <v>152</v>
      </c>
      <c r="D50" s="50">
        <v>0.15151515603065491</v>
      </c>
      <c r="E50" s="50">
        <v>0.18181818723678589</v>
      </c>
      <c r="F50" s="50">
        <v>6.0606062412261963E-2</v>
      </c>
      <c r="G50" s="50">
        <v>9.0909093618392944E-2</v>
      </c>
      <c r="H50" s="50">
        <v>5</v>
      </c>
      <c r="I50" s="50">
        <v>6</v>
      </c>
      <c r="J50" s="50">
        <v>2</v>
      </c>
      <c r="K50" s="50">
        <v>3</v>
      </c>
    </row>
    <row r="51" spans="1:11" x14ac:dyDescent="0.2">
      <c r="A51" t="s">
        <v>3</v>
      </c>
      <c r="B51" t="s">
        <v>70</v>
      </c>
      <c r="C51" t="s">
        <v>152</v>
      </c>
      <c r="D51" s="50">
        <v>0.1666666716337204</v>
      </c>
      <c r="E51" s="50">
        <v>0.2222222238779068</v>
      </c>
      <c r="F51" s="50">
        <v>8.3333335816860199E-2</v>
      </c>
      <c r="G51" s="50">
        <v>8.3333335816860199E-2</v>
      </c>
      <c r="H51" s="50">
        <v>6</v>
      </c>
      <c r="I51" s="50">
        <v>8</v>
      </c>
      <c r="J51" s="50">
        <v>3</v>
      </c>
      <c r="K51" s="50">
        <v>3</v>
      </c>
    </row>
    <row r="52" spans="1:11" x14ac:dyDescent="0.2">
      <c r="A52" t="s">
        <v>4</v>
      </c>
      <c r="B52" t="s">
        <v>70</v>
      </c>
      <c r="C52" t="s">
        <v>152</v>
      </c>
      <c r="D52" s="50">
        <v>0.15999999642372131</v>
      </c>
      <c r="E52" s="50">
        <v>0.15999999642372131</v>
      </c>
      <c r="F52" s="50">
        <v>0.11999999731779099</v>
      </c>
      <c r="G52" s="50">
        <v>0.11999999731779099</v>
      </c>
      <c r="H52" s="50">
        <v>4</v>
      </c>
      <c r="I52" s="50">
        <v>4</v>
      </c>
      <c r="J52" s="50">
        <v>3</v>
      </c>
      <c r="K52" s="50">
        <v>3</v>
      </c>
    </row>
    <row r="53" spans="1:11" x14ac:dyDescent="0.2">
      <c r="A53" t="s">
        <v>5</v>
      </c>
      <c r="B53" t="s">
        <v>70</v>
      </c>
      <c r="C53" t="s">
        <v>152</v>
      </c>
      <c r="D53" s="50">
        <v>0.14893616735935211</v>
      </c>
      <c r="E53" s="50">
        <v>0.20744681358337402</v>
      </c>
      <c r="F53" s="50">
        <v>4.2553190141916275E-2</v>
      </c>
      <c r="G53" s="50">
        <v>0.11702127754688263</v>
      </c>
      <c r="H53" s="50">
        <v>28</v>
      </c>
      <c r="I53" s="50">
        <v>39</v>
      </c>
      <c r="J53" s="50">
        <v>8</v>
      </c>
      <c r="K53" s="50">
        <v>22</v>
      </c>
    </row>
    <row r="54" spans="1:11" x14ac:dyDescent="0.2">
      <c r="A54" t="s">
        <v>6</v>
      </c>
      <c r="B54" t="s">
        <v>70</v>
      </c>
      <c r="C54" t="s">
        <v>152</v>
      </c>
      <c r="D54" s="50">
        <v>0.26315790414810181</v>
      </c>
      <c r="E54" s="50">
        <v>0.31578946113586426</v>
      </c>
      <c r="F54" s="50">
        <v>0.10526315867900848</v>
      </c>
      <c r="G54" s="50">
        <v>0.22807016968727112</v>
      </c>
      <c r="H54" s="50">
        <v>15</v>
      </c>
      <c r="I54" s="50">
        <v>18</v>
      </c>
      <c r="J54" s="50">
        <v>6</v>
      </c>
      <c r="K54" s="50">
        <v>13</v>
      </c>
    </row>
    <row r="55" spans="1:11" x14ac:dyDescent="0.2">
      <c r="A55" t="s">
        <v>7</v>
      </c>
      <c r="B55" t="s">
        <v>70</v>
      </c>
      <c r="C55" t="s">
        <v>152</v>
      </c>
      <c r="D55" s="50">
        <v>0.13636364042758942</v>
      </c>
      <c r="E55" s="50">
        <v>0.15909090638160706</v>
      </c>
      <c r="F55" s="50">
        <v>4.5454546809196472E-2</v>
      </c>
      <c r="G55" s="50">
        <v>6.8181820213794708E-2</v>
      </c>
      <c r="H55" s="50">
        <v>6</v>
      </c>
      <c r="I55" s="50">
        <v>7</v>
      </c>
      <c r="J55" s="50">
        <v>2</v>
      </c>
      <c r="K55" s="50">
        <v>3</v>
      </c>
    </row>
    <row r="56" spans="1:11" x14ac:dyDescent="0.2">
      <c r="A56" t="s">
        <v>8</v>
      </c>
      <c r="B56" t="s">
        <v>70</v>
      </c>
      <c r="C56" t="s">
        <v>152</v>
      </c>
      <c r="D56" s="50">
        <v>0.20000000298023224</v>
      </c>
      <c r="E56" s="50">
        <v>0.2800000011920929</v>
      </c>
      <c r="F56" s="50">
        <v>0.10000000149011612</v>
      </c>
      <c r="G56" s="50">
        <v>0.18000000715255737</v>
      </c>
      <c r="H56" s="50">
        <v>10</v>
      </c>
      <c r="I56" s="50">
        <v>14</v>
      </c>
      <c r="J56" s="50">
        <v>5</v>
      </c>
      <c r="K56" s="50">
        <v>9</v>
      </c>
    </row>
    <row r="57" spans="1:11" x14ac:dyDescent="0.2">
      <c r="A57" t="s">
        <v>9</v>
      </c>
      <c r="B57" t="s">
        <v>70</v>
      </c>
      <c r="C57" t="s">
        <v>152</v>
      </c>
      <c r="D57" s="50">
        <v>0.15151515603065491</v>
      </c>
      <c r="E57" s="50">
        <v>0.18181818723678589</v>
      </c>
      <c r="F57" s="50">
        <v>6.0606062412261963E-2</v>
      </c>
      <c r="G57" s="50">
        <v>9.0909093618392944E-2</v>
      </c>
      <c r="H57" s="50">
        <v>5</v>
      </c>
      <c r="I57" s="50">
        <v>6</v>
      </c>
      <c r="J57" s="50">
        <v>2</v>
      </c>
      <c r="K57" s="50">
        <v>3</v>
      </c>
    </row>
    <row r="58" spans="1:11" x14ac:dyDescent="0.2">
      <c r="A58" t="s">
        <v>10</v>
      </c>
      <c r="B58" t="s">
        <v>70</v>
      </c>
      <c r="C58" t="s">
        <v>152</v>
      </c>
      <c r="D58" s="50">
        <v>8.3333335816860199E-2</v>
      </c>
      <c r="E58" s="50">
        <v>0.1666666716337204</v>
      </c>
      <c r="F58" s="50">
        <v>0</v>
      </c>
      <c r="G58" s="50">
        <v>8.3333335816860199E-2</v>
      </c>
      <c r="H58" s="50">
        <v>1</v>
      </c>
      <c r="I58" s="50">
        <v>2</v>
      </c>
      <c r="J58" s="50">
        <v>0</v>
      </c>
      <c r="K58" s="50">
        <v>1</v>
      </c>
    </row>
    <row r="59" spans="1:11" x14ac:dyDescent="0.2">
      <c r="A59" t="s">
        <v>11</v>
      </c>
      <c r="B59" t="s">
        <v>70</v>
      </c>
      <c r="C59" t="s">
        <v>152</v>
      </c>
      <c r="D59" s="50">
        <v>0.21951219439506531</v>
      </c>
      <c r="E59" s="50">
        <v>0.29268291592597961</v>
      </c>
      <c r="F59" s="50">
        <v>4.8780485987663269E-2</v>
      </c>
      <c r="G59" s="50">
        <v>0.14634145796298981</v>
      </c>
      <c r="H59" s="50">
        <v>9</v>
      </c>
      <c r="I59" s="50">
        <v>12</v>
      </c>
      <c r="J59" s="50">
        <v>2</v>
      </c>
      <c r="K59" s="50">
        <v>6</v>
      </c>
    </row>
    <row r="60" spans="1:11" x14ac:dyDescent="0.2">
      <c r="A60" t="s">
        <v>12</v>
      </c>
      <c r="B60" t="s">
        <v>70</v>
      </c>
      <c r="C60" t="s">
        <v>152</v>
      </c>
      <c r="D60" s="50">
        <v>0.14492753148078918</v>
      </c>
      <c r="E60" s="50">
        <v>0.18840579688549042</v>
      </c>
      <c r="F60" s="50">
        <v>7.2463765740394592E-2</v>
      </c>
      <c r="G60" s="50">
        <v>0.14492753148078918</v>
      </c>
      <c r="H60" s="50">
        <v>10</v>
      </c>
      <c r="I60" s="50">
        <v>13</v>
      </c>
      <c r="J60" s="50">
        <v>5</v>
      </c>
      <c r="K60" s="50">
        <v>10</v>
      </c>
    </row>
    <row r="61" spans="1:11" x14ac:dyDescent="0.2">
      <c r="A61" t="s">
        <v>13</v>
      </c>
      <c r="B61" t="s">
        <v>70</v>
      </c>
      <c r="C61" t="s">
        <v>152</v>
      </c>
      <c r="D61" s="50">
        <v>0.23529411852359772</v>
      </c>
      <c r="E61" s="50">
        <v>0.32352942228317261</v>
      </c>
      <c r="F61" s="50">
        <v>8.8235296308994293E-2</v>
      </c>
      <c r="G61" s="50">
        <v>0.20588235557079315</v>
      </c>
      <c r="H61" s="50">
        <v>8</v>
      </c>
      <c r="I61" s="50">
        <v>11</v>
      </c>
      <c r="J61" s="50">
        <v>3</v>
      </c>
      <c r="K61" s="50">
        <v>7</v>
      </c>
    </row>
    <row r="62" spans="1:11" x14ac:dyDescent="0.2">
      <c r="A62" t="s">
        <v>14</v>
      </c>
      <c r="B62" t="s">
        <v>70</v>
      </c>
      <c r="C62" t="s">
        <v>152</v>
      </c>
      <c r="D62" s="50">
        <v>0.15151515603065491</v>
      </c>
      <c r="E62" s="50">
        <v>0.21212121844291687</v>
      </c>
      <c r="F62" s="50">
        <v>6.0606062412261963E-2</v>
      </c>
      <c r="G62" s="50">
        <v>6.0606062412261963E-2</v>
      </c>
      <c r="H62" s="50">
        <v>5</v>
      </c>
      <c r="I62" s="50">
        <v>7</v>
      </c>
      <c r="J62" s="50">
        <v>2</v>
      </c>
      <c r="K62" s="50">
        <v>2</v>
      </c>
    </row>
    <row r="63" spans="1:11" x14ac:dyDescent="0.2">
      <c r="A63" t="s">
        <v>15</v>
      </c>
      <c r="B63" t="s">
        <v>70</v>
      </c>
      <c r="C63" t="s">
        <v>152</v>
      </c>
      <c r="D63" s="50">
        <v>0.17391304671764374</v>
      </c>
      <c r="E63" s="50">
        <v>0.1304347813129425</v>
      </c>
      <c r="F63" s="50">
        <v>4.3478261679410934E-2</v>
      </c>
      <c r="G63" s="50">
        <v>0.1304347813129425</v>
      </c>
      <c r="H63" s="50">
        <v>4</v>
      </c>
      <c r="I63" s="50">
        <v>3</v>
      </c>
      <c r="J63" s="50">
        <v>1</v>
      </c>
      <c r="K63" s="50">
        <v>3</v>
      </c>
    </row>
    <row r="64" spans="1:11" x14ac:dyDescent="0.2">
      <c r="A64" t="s">
        <v>2</v>
      </c>
      <c r="B64" t="s">
        <v>71</v>
      </c>
      <c r="C64" t="s">
        <v>152</v>
      </c>
      <c r="D64" s="50">
        <v>0.15151515603065491</v>
      </c>
      <c r="E64" s="50">
        <v>0.27272728085517883</v>
      </c>
      <c r="F64" s="50">
        <v>6.0606062412261963E-2</v>
      </c>
      <c r="G64" s="50">
        <v>9.0909093618392944E-2</v>
      </c>
      <c r="H64" s="50">
        <v>5</v>
      </c>
      <c r="I64" s="50">
        <v>9</v>
      </c>
      <c r="J64" s="50">
        <v>2</v>
      </c>
      <c r="K64" s="50">
        <v>3</v>
      </c>
    </row>
    <row r="65" spans="1:11" x14ac:dyDescent="0.2">
      <c r="A65" t="s">
        <v>3</v>
      </c>
      <c r="B65" t="s">
        <v>71</v>
      </c>
      <c r="C65" t="s">
        <v>152</v>
      </c>
      <c r="D65" s="50">
        <v>0.1666666716337204</v>
      </c>
      <c r="E65" s="50">
        <v>0.25</v>
      </c>
      <c r="F65" s="50">
        <v>8.3333335816860199E-2</v>
      </c>
      <c r="G65" s="50">
        <v>8.3333335816860199E-2</v>
      </c>
      <c r="H65" s="50">
        <v>6</v>
      </c>
      <c r="I65" s="50">
        <v>9</v>
      </c>
      <c r="J65" s="50">
        <v>3</v>
      </c>
      <c r="K65" s="50">
        <v>3</v>
      </c>
    </row>
    <row r="66" spans="1:11" x14ac:dyDescent="0.2">
      <c r="A66" t="s">
        <v>4</v>
      </c>
      <c r="B66" t="s">
        <v>71</v>
      </c>
      <c r="C66" t="s">
        <v>152</v>
      </c>
      <c r="D66" s="50">
        <v>0.15999999642372131</v>
      </c>
      <c r="E66" s="50">
        <v>0.11999999731779099</v>
      </c>
      <c r="F66" s="50">
        <v>0.11999999731779099</v>
      </c>
      <c r="G66" s="50">
        <v>7.9999998211860657E-2</v>
      </c>
      <c r="H66" s="50">
        <v>4</v>
      </c>
      <c r="I66" s="50">
        <v>3</v>
      </c>
      <c r="J66" s="50">
        <v>3</v>
      </c>
      <c r="K66" s="50">
        <v>2</v>
      </c>
    </row>
    <row r="67" spans="1:11" x14ac:dyDescent="0.2">
      <c r="A67" t="s">
        <v>5</v>
      </c>
      <c r="B67" t="s">
        <v>71</v>
      </c>
      <c r="C67" t="s">
        <v>152</v>
      </c>
      <c r="D67" s="50">
        <v>0.14893616735935211</v>
      </c>
      <c r="E67" s="50">
        <v>0.22872340679168701</v>
      </c>
      <c r="F67" s="50">
        <v>4.2553190141916275E-2</v>
      </c>
      <c r="G67" s="50">
        <v>0.10638298094272614</v>
      </c>
      <c r="H67" s="50">
        <v>28</v>
      </c>
      <c r="I67" s="50">
        <v>43</v>
      </c>
      <c r="J67" s="50">
        <v>8</v>
      </c>
      <c r="K67" s="50">
        <v>20</v>
      </c>
    </row>
    <row r="68" spans="1:11" x14ac:dyDescent="0.2">
      <c r="A68" t="s">
        <v>6</v>
      </c>
      <c r="B68" t="s">
        <v>71</v>
      </c>
      <c r="C68" t="s">
        <v>152</v>
      </c>
      <c r="D68" s="50">
        <v>0.26315790414810181</v>
      </c>
      <c r="E68" s="50">
        <v>0.29824560880661011</v>
      </c>
      <c r="F68" s="50">
        <v>0.10526315867900848</v>
      </c>
      <c r="G68" s="50">
        <v>0.17543859779834747</v>
      </c>
      <c r="H68" s="50">
        <v>15</v>
      </c>
      <c r="I68" s="50">
        <v>17</v>
      </c>
      <c r="J68" s="50">
        <v>6</v>
      </c>
      <c r="K68" s="50">
        <v>10</v>
      </c>
    </row>
    <row r="69" spans="1:11" x14ac:dyDescent="0.2">
      <c r="A69" t="s">
        <v>7</v>
      </c>
      <c r="B69" t="s">
        <v>71</v>
      </c>
      <c r="C69" t="s">
        <v>152</v>
      </c>
      <c r="D69" s="50">
        <v>0.13636364042758942</v>
      </c>
      <c r="E69" s="50">
        <v>0.18181818723678589</v>
      </c>
      <c r="F69" s="50">
        <v>4.5454546809196472E-2</v>
      </c>
      <c r="G69" s="50">
        <v>6.8181820213794708E-2</v>
      </c>
      <c r="H69" s="50">
        <v>6</v>
      </c>
      <c r="I69" s="50">
        <v>8</v>
      </c>
      <c r="J69" s="50">
        <v>2</v>
      </c>
      <c r="K69" s="50">
        <v>3</v>
      </c>
    </row>
    <row r="70" spans="1:11" x14ac:dyDescent="0.2">
      <c r="A70" t="s">
        <v>8</v>
      </c>
      <c r="B70" t="s">
        <v>71</v>
      </c>
      <c r="C70" t="s">
        <v>152</v>
      </c>
      <c r="D70" s="50">
        <v>0.20000000298023224</v>
      </c>
      <c r="E70" s="50">
        <v>0.25999999046325684</v>
      </c>
      <c r="F70" s="50">
        <v>0.10000000149011612</v>
      </c>
      <c r="G70" s="50">
        <v>0.11999999731779099</v>
      </c>
      <c r="H70" s="50">
        <v>10</v>
      </c>
      <c r="I70" s="50">
        <v>13</v>
      </c>
      <c r="J70" s="50">
        <v>5</v>
      </c>
      <c r="K70" s="50">
        <v>6</v>
      </c>
    </row>
    <row r="71" spans="1:11" x14ac:dyDescent="0.2">
      <c r="A71" t="s">
        <v>9</v>
      </c>
      <c r="B71" t="s">
        <v>71</v>
      </c>
      <c r="C71" t="s">
        <v>152</v>
      </c>
      <c r="D71" s="50">
        <v>0.15151515603065491</v>
      </c>
      <c r="E71" s="50">
        <v>0.27272728085517883</v>
      </c>
      <c r="F71" s="50">
        <v>6.0606062412261963E-2</v>
      </c>
      <c r="G71" s="50">
        <v>9.0909093618392944E-2</v>
      </c>
      <c r="H71" s="50">
        <v>5</v>
      </c>
      <c r="I71" s="50">
        <v>9</v>
      </c>
      <c r="J71" s="50">
        <v>2</v>
      </c>
      <c r="K71" s="50">
        <v>3</v>
      </c>
    </row>
    <row r="72" spans="1:11" x14ac:dyDescent="0.2">
      <c r="A72" t="s">
        <v>10</v>
      </c>
      <c r="B72" t="s">
        <v>71</v>
      </c>
      <c r="C72" t="s">
        <v>152</v>
      </c>
      <c r="D72" s="50">
        <v>8.3333335816860199E-2</v>
      </c>
      <c r="E72" s="50">
        <v>0.25</v>
      </c>
      <c r="F72" s="50">
        <v>0</v>
      </c>
      <c r="G72" s="50">
        <v>8.3333335816860199E-2</v>
      </c>
      <c r="H72" s="50">
        <v>1</v>
      </c>
      <c r="I72" s="50">
        <v>3</v>
      </c>
      <c r="J72" s="50">
        <v>0</v>
      </c>
      <c r="K72" s="50">
        <v>1</v>
      </c>
    </row>
    <row r="73" spans="1:11" x14ac:dyDescent="0.2">
      <c r="A73" t="s">
        <v>11</v>
      </c>
      <c r="B73" t="s">
        <v>71</v>
      </c>
      <c r="C73" t="s">
        <v>152</v>
      </c>
      <c r="D73" s="50">
        <v>0.21951219439506531</v>
      </c>
      <c r="E73" s="50">
        <v>0.31707316637039185</v>
      </c>
      <c r="F73" s="50">
        <v>4.8780485987663269E-2</v>
      </c>
      <c r="G73" s="50">
        <v>9.7560971975326538E-2</v>
      </c>
      <c r="H73" s="50">
        <v>9</v>
      </c>
      <c r="I73" s="50">
        <v>13</v>
      </c>
      <c r="J73" s="50">
        <v>2</v>
      </c>
      <c r="K73" s="50">
        <v>4</v>
      </c>
    </row>
    <row r="74" spans="1:11" x14ac:dyDescent="0.2">
      <c r="A74" t="s">
        <v>12</v>
      </c>
      <c r="B74" t="s">
        <v>71</v>
      </c>
      <c r="C74" t="s">
        <v>152</v>
      </c>
      <c r="D74" s="50">
        <v>0.14492753148078918</v>
      </c>
      <c r="E74" s="50">
        <v>0.24637681245803833</v>
      </c>
      <c r="F74" s="50">
        <v>7.2463765740394592E-2</v>
      </c>
      <c r="G74" s="50">
        <v>0.14492753148078918</v>
      </c>
      <c r="H74" s="50">
        <v>10</v>
      </c>
      <c r="I74" s="50">
        <v>17</v>
      </c>
      <c r="J74" s="50">
        <v>5</v>
      </c>
      <c r="K74" s="50">
        <v>10</v>
      </c>
    </row>
    <row r="75" spans="1:11" x14ac:dyDescent="0.2">
      <c r="A75" t="s">
        <v>13</v>
      </c>
      <c r="B75" t="s">
        <v>71</v>
      </c>
      <c r="C75" t="s">
        <v>152</v>
      </c>
      <c r="D75" s="50">
        <v>0.23529411852359772</v>
      </c>
      <c r="E75" s="50">
        <v>0.23529411852359772</v>
      </c>
      <c r="F75" s="50">
        <v>8.8235296308994293E-2</v>
      </c>
      <c r="G75" s="50">
        <v>0.20588235557079315</v>
      </c>
      <c r="H75" s="50">
        <v>8</v>
      </c>
      <c r="I75" s="50">
        <v>8</v>
      </c>
      <c r="J75" s="50">
        <v>3</v>
      </c>
      <c r="K75" s="50">
        <v>7</v>
      </c>
    </row>
    <row r="76" spans="1:11" x14ac:dyDescent="0.2">
      <c r="A76" t="s">
        <v>14</v>
      </c>
      <c r="B76" t="s">
        <v>71</v>
      </c>
      <c r="C76" t="s">
        <v>152</v>
      </c>
      <c r="D76" s="50">
        <v>0.15151515603065491</v>
      </c>
      <c r="E76" s="50">
        <v>0.18181818723678589</v>
      </c>
      <c r="F76" s="50">
        <v>6.0606062412261963E-2</v>
      </c>
      <c r="G76" s="50">
        <v>6.0606062412261963E-2</v>
      </c>
      <c r="H76" s="50">
        <v>5</v>
      </c>
      <c r="I76" s="50">
        <v>6</v>
      </c>
      <c r="J76" s="50">
        <v>2</v>
      </c>
      <c r="K76" s="50">
        <v>2</v>
      </c>
    </row>
    <row r="77" spans="1:11" x14ac:dyDescent="0.2">
      <c r="A77" t="s">
        <v>15</v>
      </c>
      <c r="B77" t="s">
        <v>71</v>
      </c>
      <c r="C77" t="s">
        <v>152</v>
      </c>
      <c r="D77" s="50">
        <v>0.17391304671764374</v>
      </c>
      <c r="E77" s="50">
        <v>0.17391304671764374</v>
      </c>
      <c r="F77" s="50">
        <v>4.3478261679410934E-2</v>
      </c>
      <c r="G77" s="50">
        <v>8.6956523358821869E-2</v>
      </c>
      <c r="H77" s="50">
        <v>4</v>
      </c>
      <c r="I77" s="50">
        <v>4</v>
      </c>
      <c r="J77" s="50">
        <v>1</v>
      </c>
      <c r="K77" s="50">
        <v>2</v>
      </c>
    </row>
    <row r="78" spans="1:11" x14ac:dyDescent="0.2">
      <c r="A78" t="s">
        <v>2</v>
      </c>
      <c r="B78" t="s">
        <v>72</v>
      </c>
      <c r="C78" t="s">
        <v>152</v>
      </c>
      <c r="D78" s="50">
        <v>0.15151515603065491</v>
      </c>
      <c r="E78" s="50">
        <v>0.3333333432674408</v>
      </c>
      <c r="F78" s="50">
        <v>6.0606062412261963E-2</v>
      </c>
      <c r="G78" s="50">
        <v>0.15151515603065491</v>
      </c>
      <c r="H78" s="50">
        <v>5</v>
      </c>
      <c r="I78" s="50">
        <v>11</v>
      </c>
      <c r="J78" s="50">
        <v>2</v>
      </c>
      <c r="K78" s="50">
        <v>5</v>
      </c>
    </row>
    <row r="79" spans="1:11" x14ac:dyDescent="0.2">
      <c r="A79" t="s">
        <v>3</v>
      </c>
      <c r="B79" t="s">
        <v>72</v>
      </c>
      <c r="C79" t="s">
        <v>152</v>
      </c>
      <c r="D79" s="50">
        <v>0.1666666716337204</v>
      </c>
      <c r="E79" s="50">
        <v>0.3055555522441864</v>
      </c>
      <c r="F79" s="50">
        <v>8.3333335816860199E-2</v>
      </c>
      <c r="G79" s="50">
        <v>0.25</v>
      </c>
      <c r="H79" s="50">
        <v>6</v>
      </c>
      <c r="I79" s="50">
        <v>11</v>
      </c>
      <c r="J79" s="50">
        <v>3</v>
      </c>
      <c r="K79" s="50">
        <v>9</v>
      </c>
    </row>
    <row r="80" spans="1:11" x14ac:dyDescent="0.2">
      <c r="A80" t="s">
        <v>4</v>
      </c>
      <c r="B80" t="s">
        <v>72</v>
      </c>
      <c r="C80" t="s">
        <v>152</v>
      </c>
      <c r="D80" s="50">
        <v>0.15999999642372131</v>
      </c>
      <c r="E80" s="50">
        <v>0.11999999731779099</v>
      </c>
      <c r="F80" s="50">
        <v>0.11999999731779099</v>
      </c>
      <c r="G80" s="50">
        <v>7.9999998211860657E-2</v>
      </c>
      <c r="H80" s="50">
        <v>4</v>
      </c>
      <c r="I80" s="50">
        <v>3</v>
      </c>
      <c r="J80" s="50">
        <v>3</v>
      </c>
      <c r="K80" s="50">
        <v>2</v>
      </c>
    </row>
    <row r="81" spans="1:11" x14ac:dyDescent="0.2">
      <c r="A81" t="s">
        <v>5</v>
      </c>
      <c r="B81" t="s">
        <v>72</v>
      </c>
      <c r="C81" t="s">
        <v>152</v>
      </c>
      <c r="D81" s="50">
        <v>0.14893616735935211</v>
      </c>
      <c r="E81" s="50">
        <v>0.28191488981246948</v>
      </c>
      <c r="F81" s="50">
        <v>4.2553190141916275E-2</v>
      </c>
      <c r="G81" s="50">
        <v>0.12765957415103912</v>
      </c>
      <c r="H81" s="50">
        <v>28</v>
      </c>
      <c r="I81" s="50">
        <v>53</v>
      </c>
      <c r="J81" s="50">
        <v>8</v>
      </c>
      <c r="K81" s="50">
        <v>24</v>
      </c>
    </row>
    <row r="82" spans="1:11" x14ac:dyDescent="0.2">
      <c r="A82" t="s">
        <v>6</v>
      </c>
      <c r="B82" t="s">
        <v>72</v>
      </c>
      <c r="C82" t="s">
        <v>152</v>
      </c>
      <c r="D82" s="50">
        <v>0.26315790414810181</v>
      </c>
      <c r="E82" s="50">
        <v>0.42105263471603394</v>
      </c>
      <c r="F82" s="50">
        <v>0.10526315867900848</v>
      </c>
      <c r="G82" s="50">
        <v>0.28070175647735596</v>
      </c>
      <c r="H82" s="50">
        <v>15</v>
      </c>
      <c r="I82" s="50">
        <v>24</v>
      </c>
      <c r="J82" s="50">
        <v>6</v>
      </c>
      <c r="K82" s="50">
        <v>16</v>
      </c>
    </row>
    <row r="83" spans="1:11" x14ac:dyDescent="0.2">
      <c r="A83" t="s">
        <v>7</v>
      </c>
      <c r="B83" t="s">
        <v>72</v>
      </c>
      <c r="C83" t="s">
        <v>152</v>
      </c>
      <c r="D83" s="50">
        <v>0.13636364042758942</v>
      </c>
      <c r="E83" s="50">
        <v>0.27272728085517883</v>
      </c>
      <c r="F83" s="50">
        <v>4.5454546809196472E-2</v>
      </c>
      <c r="G83" s="50">
        <v>6.8181820213794708E-2</v>
      </c>
      <c r="H83" s="50">
        <v>6</v>
      </c>
      <c r="I83" s="50">
        <v>12</v>
      </c>
      <c r="J83" s="50">
        <v>2</v>
      </c>
      <c r="K83" s="50">
        <v>3</v>
      </c>
    </row>
    <row r="84" spans="1:11" x14ac:dyDescent="0.2">
      <c r="A84" t="s">
        <v>8</v>
      </c>
      <c r="B84" t="s">
        <v>72</v>
      </c>
      <c r="C84" t="s">
        <v>152</v>
      </c>
      <c r="D84" s="50">
        <v>0.20000000298023224</v>
      </c>
      <c r="E84" s="50">
        <v>0.34000000357627869</v>
      </c>
      <c r="F84" s="50">
        <v>0.10000000149011612</v>
      </c>
      <c r="G84" s="50">
        <v>0.15999999642372131</v>
      </c>
      <c r="H84" s="50">
        <v>10</v>
      </c>
      <c r="I84" s="50">
        <v>17</v>
      </c>
      <c r="J84" s="50">
        <v>5</v>
      </c>
      <c r="K84" s="50">
        <v>8</v>
      </c>
    </row>
    <row r="85" spans="1:11" x14ac:dyDescent="0.2">
      <c r="A85" t="s">
        <v>9</v>
      </c>
      <c r="B85" t="s">
        <v>72</v>
      </c>
      <c r="C85" t="s">
        <v>152</v>
      </c>
      <c r="D85" s="50">
        <v>0.15151515603065491</v>
      </c>
      <c r="E85" s="50">
        <v>0.3333333432674408</v>
      </c>
      <c r="F85" s="50">
        <v>6.0606062412261963E-2</v>
      </c>
      <c r="G85" s="50">
        <v>0.15151515603065491</v>
      </c>
      <c r="H85" s="50">
        <v>5</v>
      </c>
      <c r="I85" s="50">
        <v>11</v>
      </c>
      <c r="J85" s="50">
        <v>2</v>
      </c>
      <c r="K85" s="50">
        <v>5</v>
      </c>
    </row>
    <row r="86" spans="1:11" x14ac:dyDescent="0.2">
      <c r="A86" t="s">
        <v>10</v>
      </c>
      <c r="B86" t="s">
        <v>72</v>
      </c>
      <c r="C86" t="s">
        <v>152</v>
      </c>
      <c r="D86" s="50">
        <v>8.3333335816860199E-2</v>
      </c>
      <c r="E86" s="50">
        <v>0.25</v>
      </c>
      <c r="F86" s="50">
        <v>0</v>
      </c>
      <c r="G86" s="50">
        <v>0.1666666716337204</v>
      </c>
      <c r="H86" s="50">
        <v>1</v>
      </c>
      <c r="I86" s="50">
        <v>3</v>
      </c>
      <c r="J86" s="50">
        <v>0</v>
      </c>
      <c r="K86" s="50">
        <v>2</v>
      </c>
    </row>
    <row r="87" spans="1:11" x14ac:dyDescent="0.2">
      <c r="A87" t="s">
        <v>11</v>
      </c>
      <c r="B87" t="s">
        <v>72</v>
      </c>
      <c r="C87" t="s">
        <v>152</v>
      </c>
      <c r="D87" s="50">
        <v>0.21951219439506531</v>
      </c>
      <c r="E87" s="50">
        <v>0.36585366725921631</v>
      </c>
      <c r="F87" s="50">
        <v>4.8780485987663269E-2</v>
      </c>
      <c r="G87" s="50">
        <v>0.24390244483947754</v>
      </c>
      <c r="H87" s="50">
        <v>9</v>
      </c>
      <c r="I87" s="50">
        <v>15</v>
      </c>
      <c r="J87" s="50">
        <v>2</v>
      </c>
      <c r="K87" s="50">
        <v>10</v>
      </c>
    </row>
    <row r="88" spans="1:11" x14ac:dyDescent="0.2">
      <c r="A88" t="s">
        <v>12</v>
      </c>
      <c r="B88" t="s">
        <v>72</v>
      </c>
      <c r="C88" t="s">
        <v>152</v>
      </c>
      <c r="D88" s="50">
        <v>0.14492753148078918</v>
      </c>
      <c r="E88" s="50">
        <v>0.27536231279373169</v>
      </c>
      <c r="F88" s="50">
        <v>7.2463765740394592E-2</v>
      </c>
      <c r="G88" s="50">
        <v>0.17391304671764374</v>
      </c>
      <c r="H88" s="50">
        <v>10</v>
      </c>
      <c r="I88" s="50">
        <v>19</v>
      </c>
      <c r="J88" s="50">
        <v>5</v>
      </c>
      <c r="K88" s="50">
        <v>12</v>
      </c>
    </row>
    <row r="89" spans="1:11" x14ac:dyDescent="0.2">
      <c r="A89" t="s">
        <v>13</v>
      </c>
      <c r="B89" t="s">
        <v>72</v>
      </c>
      <c r="C89" t="s">
        <v>152</v>
      </c>
      <c r="D89" s="50">
        <v>0.23529411852359772</v>
      </c>
      <c r="E89" s="50">
        <v>0.35294118523597717</v>
      </c>
      <c r="F89" s="50">
        <v>8.8235296308994293E-2</v>
      </c>
      <c r="G89" s="50">
        <v>0.23529411852359772</v>
      </c>
      <c r="H89" s="50">
        <v>8</v>
      </c>
      <c r="I89" s="50">
        <v>12</v>
      </c>
      <c r="J89" s="50">
        <v>3</v>
      </c>
      <c r="K89" s="50">
        <v>8</v>
      </c>
    </row>
    <row r="90" spans="1:11" x14ac:dyDescent="0.2">
      <c r="A90" t="s">
        <v>14</v>
      </c>
      <c r="B90" t="s">
        <v>72</v>
      </c>
      <c r="C90" t="s">
        <v>152</v>
      </c>
      <c r="D90" s="50">
        <v>0.15151515603065491</v>
      </c>
      <c r="E90" s="50">
        <v>0.24242424964904785</v>
      </c>
      <c r="F90" s="50">
        <v>6.0606062412261963E-2</v>
      </c>
      <c r="G90" s="50">
        <v>0.12121212482452393</v>
      </c>
      <c r="H90" s="50">
        <v>5</v>
      </c>
      <c r="I90" s="50">
        <v>8</v>
      </c>
      <c r="J90" s="50">
        <v>2</v>
      </c>
      <c r="K90" s="50">
        <v>4</v>
      </c>
    </row>
    <row r="91" spans="1:11" x14ac:dyDescent="0.2">
      <c r="A91" t="s">
        <v>15</v>
      </c>
      <c r="B91" t="s">
        <v>72</v>
      </c>
      <c r="C91" t="s">
        <v>152</v>
      </c>
      <c r="D91" s="50">
        <v>0.17391304671764374</v>
      </c>
      <c r="E91" s="50">
        <v>0.21739129722118378</v>
      </c>
      <c r="F91" s="50">
        <v>4.3478261679410934E-2</v>
      </c>
      <c r="G91" s="50">
        <v>0.17391304671764374</v>
      </c>
      <c r="H91" s="50">
        <v>4</v>
      </c>
      <c r="I91" s="50">
        <v>5</v>
      </c>
      <c r="J91" s="50">
        <v>1</v>
      </c>
      <c r="K91" s="50">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AABC2-DE91-4261-ACD0-635306783669}">
  <sheetPr codeName="Sheet2"/>
  <dimension ref="B2:G35"/>
  <sheetViews>
    <sheetView workbookViewId="0">
      <selection activeCell="H17" sqref="H17"/>
    </sheetView>
  </sheetViews>
  <sheetFormatPr baseColWidth="10" defaultColWidth="9.1640625" defaultRowHeight="15" x14ac:dyDescent="0.2"/>
  <cols>
    <col min="1" max="1" width="4.83203125" style="7" customWidth="1"/>
    <col min="2" max="2" width="39.33203125" style="7" customWidth="1"/>
    <col min="3" max="6" width="17.6640625" style="7" customWidth="1"/>
    <col min="7" max="7" width="16.6640625" style="7" customWidth="1"/>
    <col min="8" max="16384" width="9.1640625" style="7"/>
  </cols>
  <sheetData>
    <row r="2" spans="2:7" x14ac:dyDescent="0.2">
      <c r="B2" s="118" t="s">
        <v>221</v>
      </c>
      <c r="C2" s="118"/>
      <c r="D2" s="118"/>
      <c r="E2" s="118"/>
      <c r="F2" s="118"/>
      <c r="G2" s="118"/>
    </row>
    <row r="4" spans="2:7" ht="17" thickBot="1" x14ac:dyDescent="0.25">
      <c r="B4" s="8" t="s">
        <v>43</v>
      </c>
      <c r="C4" s="3" t="s">
        <v>1</v>
      </c>
    </row>
    <row r="5" spans="2:7" ht="17" thickBot="1" x14ac:dyDescent="0.25">
      <c r="B5" s="8" t="s">
        <v>83</v>
      </c>
      <c r="C5" s="3" t="s">
        <v>70</v>
      </c>
      <c r="D5" s="20" t="str">
        <f>VLOOKUP($C$5,A.3!$M$2:$N$4,2,FALSE)</f>
        <v>F:F</v>
      </c>
    </row>
    <row r="7" spans="2:7" s="9" customFormat="1" ht="32" x14ac:dyDescent="0.2">
      <c r="B7" s="5" t="s">
        <v>39</v>
      </c>
      <c r="C7" s="5" t="s">
        <v>40</v>
      </c>
      <c r="D7" s="5" t="s">
        <v>41</v>
      </c>
      <c r="E7" s="5" t="s">
        <v>42</v>
      </c>
      <c r="F7" s="5" t="s">
        <v>74</v>
      </c>
      <c r="G7" s="5" t="s">
        <v>73</v>
      </c>
    </row>
    <row r="8" spans="2:7" x14ac:dyDescent="0.2">
      <c r="B8" t="s">
        <v>17</v>
      </c>
      <c r="C8" s="6">
        <f>SUMIFS(A.3!C:C,A.3!$A:$A,'Table A.3'!$C$4,A.3!$B:$B,'Table A.3'!$B8)</f>
        <v>247.58090261402273</v>
      </c>
      <c r="D8" s="6">
        <f>SUMIFS(A.3!D:D,A.3!$A:$A,'Table A.3'!$C$4,A.3!$B:$B,'Table A.3'!$B8)</f>
        <v>275.47399999999988</v>
      </c>
      <c r="E8" s="6">
        <f>SUMIFS(A.3!E:E,A.3!$A:$A,'Table A.3'!$C$4,A.3!$B:$B,'Table A.3'!$B8)</f>
        <v>300.10300000000007</v>
      </c>
      <c r="F8" s="6">
        <f ca="1">SUMIFS(INDIRECT("'A.3'!" &amp;$D$5),A.3!$A:$A,'Table A.3'!$C$4,A.3!$B:$B,'Table A.3'!$B8)</f>
        <v>1788.0230000000006</v>
      </c>
      <c r="G8" s="21">
        <f ca="1">IFERROR(SUM(Table1[[#This Row],[April]:[June]])/Table1[[#This Row],[Full year - in selected scenario]],"n/a")</f>
        <v>0.4603732181375868</v>
      </c>
    </row>
    <row r="9" spans="2:7" x14ac:dyDescent="0.2">
      <c r="B9" t="s">
        <v>18</v>
      </c>
      <c r="C9" s="6">
        <f>SUMIFS(A.3!C:C,A.3!$A:$A,'Table A.3'!$C$4,A.3!$B:$B,'Table A.3'!$B9)</f>
        <v>32.356000000000002</v>
      </c>
      <c r="D9" s="6">
        <f>SUMIFS(A.3!D:D,A.3!$A:$A,'Table A.3'!$C$4,A.3!$B:$B,'Table A.3'!$B9)</f>
        <v>32.521000000000001</v>
      </c>
      <c r="E9" s="6">
        <f>SUMIFS(A.3!E:E,A.3!$A:$A,'Table A.3'!$C$4,A.3!$B:$B,'Table A.3'!$B9)</f>
        <v>35.728000000000002</v>
      </c>
      <c r="F9" s="6">
        <f ca="1">SUMIFS(INDIRECT("'A.3'!" &amp;$D$5),A.3!$A:$A,'Table A.3'!$C$4,A.3!$B:$B,'Table A.3'!$B9)</f>
        <v>305.03500000000008</v>
      </c>
      <c r="G9" s="21">
        <f ca="1">IFERROR(SUM(Table1[[#This Row],[April]:[June]])/Table1[[#This Row],[Full year - in selected scenario]],"n/a")</f>
        <v>0.32981461143803165</v>
      </c>
    </row>
    <row r="10" spans="2:7" x14ac:dyDescent="0.2">
      <c r="B10" t="s">
        <v>19</v>
      </c>
      <c r="C10" s="6">
        <f>SUMIFS(A.3!C:C,A.3!$A:$A,'Table A.3'!$C$4,A.3!$B:$B,'Table A.3'!$B10)</f>
        <v>14.830000000000004</v>
      </c>
      <c r="D10" s="6">
        <f>SUMIFS(A.3!D:D,A.3!$A:$A,'Table A.3'!$C$4,A.3!$B:$B,'Table A.3'!$B10)</f>
        <v>15.857999999999993</v>
      </c>
      <c r="E10" s="6">
        <f>SUMIFS(A.3!E:E,A.3!$A:$A,'Table A.3'!$C$4,A.3!$B:$B,'Table A.3'!$B10)</f>
        <v>15.038999999999996</v>
      </c>
      <c r="F10" s="6">
        <f ca="1">SUMIFS(INDIRECT("'A.3'!" &amp;$D$5),A.3!$A:$A,'Table A.3'!$C$4,A.3!$B:$B,'Table A.3'!$B10)</f>
        <v>254.35099999999997</v>
      </c>
      <c r="G10" s="21">
        <f ca="1">IFERROR(SUM(Table1[[#This Row],[April]:[June]])/Table1[[#This Row],[Full year - in selected scenario]],"n/a")</f>
        <v>0.17977912412375022</v>
      </c>
    </row>
    <row r="11" spans="2:7" x14ac:dyDescent="0.2">
      <c r="B11" t="s">
        <v>20</v>
      </c>
      <c r="C11" s="6">
        <f>SUMIFS(A.3!C:C,A.3!$A:$A,'Table A.3'!$C$4,A.3!$B:$B,'Table A.3'!$B11)</f>
        <v>9.1879999999999971</v>
      </c>
      <c r="D11" s="6">
        <f>SUMIFS(A.3!D:D,A.3!$A:$A,'Table A.3'!$C$4,A.3!$B:$B,'Table A.3'!$B11)</f>
        <v>9.2149999999999981</v>
      </c>
      <c r="E11" s="6">
        <f>SUMIFS(A.3!E:E,A.3!$A:$A,'Table A.3'!$C$4,A.3!$B:$B,'Table A.3'!$B11)</f>
        <v>10.504999999999994</v>
      </c>
      <c r="F11" s="6">
        <f ca="1">SUMIFS(INDIRECT("'A.3'!" &amp;$D$5),A.3!$A:$A,'Table A.3'!$C$4,A.3!$B:$B,'Table A.3'!$B11)</f>
        <v>62.462999999999994</v>
      </c>
      <c r="G11" s="21">
        <f ca="1">IFERROR(SUM(Table1[[#This Row],[April]:[June]])/Table1[[#This Row],[Full year - in selected scenario]],"n/a")</f>
        <v>0.46280197877143253</v>
      </c>
    </row>
    <row r="12" spans="2:7" x14ac:dyDescent="0.2">
      <c r="B12" t="s">
        <v>21</v>
      </c>
      <c r="C12" s="6">
        <f>SUMIFS(A.3!C:C,A.3!$A:$A,'Table A.3'!$C$4,A.3!$B:$B,'Table A.3'!$B12)</f>
        <v>3.3699999999999979</v>
      </c>
      <c r="D12" s="6">
        <f>SUMIFS(A.3!D:D,A.3!$A:$A,'Table A.3'!$C$4,A.3!$B:$B,'Table A.3'!$B12)</f>
        <v>3.2629999999999986</v>
      </c>
      <c r="E12" s="6">
        <f>SUMIFS(A.3!E:E,A.3!$A:$A,'Table A.3'!$C$4,A.3!$B:$B,'Table A.3'!$B12)</f>
        <v>8.421999999999997</v>
      </c>
      <c r="F12" s="6">
        <f ca="1">SUMIFS(INDIRECT("'A.3'!" &amp;$D$5),A.3!$A:$A,'Table A.3'!$C$4,A.3!$B:$B,'Table A.3'!$B12)</f>
        <v>95.710999999999999</v>
      </c>
      <c r="G12" s="21">
        <f ca="1">IFERROR(SUM(Table1[[#This Row],[April]:[June]])/Table1[[#This Row],[Full year - in selected scenario]],"n/a")</f>
        <v>0.15729644450481128</v>
      </c>
    </row>
    <row r="13" spans="2:7" x14ac:dyDescent="0.2">
      <c r="B13" t="s">
        <v>22</v>
      </c>
      <c r="C13" s="6">
        <f>SUMIFS(A.3!C:C,A.3!$A:$A,'Table A.3'!$C$4,A.3!$B:$B,'Table A.3'!$B13)</f>
        <v>29.409026256721607</v>
      </c>
      <c r="D13" s="6">
        <f>SUMIFS(A.3!D:D,A.3!$A:$A,'Table A.3'!$C$4,A.3!$B:$B,'Table A.3'!$B13)</f>
        <v>31.394000000000002</v>
      </c>
      <c r="E13" s="6">
        <f>SUMIFS(A.3!E:E,A.3!$A:$A,'Table A.3'!$C$4,A.3!$B:$B,'Table A.3'!$B13)</f>
        <v>31.029</v>
      </c>
      <c r="F13" s="6">
        <f ca="1">SUMIFS(INDIRECT("'A.3'!" &amp;$D$5),A.3!$A:$A,'Table A.3'!$C$4,A.3!$B:$B,'Table A.3'!$B13)</f>
        <v>205.20700000000014</v>
      </c>
      <c r="G13" s="21">
        <f ca="1">IFERROR(SUM(Table1[[#This Row],[April]:[June]])/Table1[[#This Row],[Full year - in selected scenario]],"n/a")</f>
        <v>0.44750922851911262</v>
      </c>
    </row>
    <row r="14" spans="2:7" x14ac:dyDescent="0.2">
      <c r="B14" t="s">
        <v>23</v>
      </c>
      <c r="C14" s="6">
        <f>SUMIFS(A.3!C:C,A.3!$A:$A,'Table A.3'!$C$4,A.3!$B:$B,'Table A.3'!$B14)</f>
        <v>20.165000000000003</v>
      </c>
      <c r="D14" s="6">
        <f>SUMIFS(A.3!D:D,A.3!$A:$A,'Table A.3'!$C$4,A.3!$B:$B,'Table A.3'!$B14)</f>
        <v>21.659000000000002</v>
      </c>
      <c r="E14" s="6">
        <f>SUMIFS(A.3!E:E,A.3!$A:$A,'Table A.3'!$C$4,A.3!$B:$B,'Table A.3'!$B14)</f>
        <v>26.094000000000023</v>
      </c>
      <c r="F14" s="6">
        <f ca="1">SUMIFS(INDIRECT("'A.3'!" &amp;$D$5),A.3!$A:$A,'Table A.3'!$C$4,A.3!$B:$B,'Table A.3'!$B14)</f>
        <v>191.65300000000008</v>
      </c>
      <c r="G14" s="21">
        <f ca="1">IFERROR(SUM(Table1[[#This Row],[April]:[June]])/Table1[[#This Row],[Full year - in selected scenario]],"n/a")</f>
        <v>0.35438005144714668</v>
      </c>
    </row>
    <row r="15" spans="2:7" x14ac:dyDescent="0.2">
      <c r="B15" t="s">
        <v>24</v>
      </c>
      <c r="C15" s="6">
        <f>SUMIFS(A.3!C:C,A.3!$A:$A,'Table A.3'!$C$4,A.3!$B:$B,'Table A.3'!$B15)</f>
        <v>55.664598060640429</v>
      </c>
      <c r="D15" s="6">
        <f>SUMIFS(A.3!D:D,A.3!$A:$A,'Table A.3'!$C$4,A.3!$B:$B,'Table A.3'!$B15)</f>
        <v>40.225999999999999</v>
      </c>
      <c r="E15" s="6">
        <f>SUMIFS(A.3!E:E,A.3!$A:$A,'Table A.3'!$C$4,A.3!$B:$B,'Table A.3'!$B15)</f>
        <v>38.827000000000012</v>
      </c>
      <c r="F15" s="6">
        <f ca="1">SUMIFS(INDIRECT("'A.3'!" &amp;$D$5),A.3!$A:$A,'Table A.3'!$C$4,A.3!$B:$B,'Table A.3'!$B15)</f>
        <v>219.77799999999991</v>
      </c>
      <c r="G15" s="21">
        <f ca="1">IFERROR(SUM(Table1[[#This Row],[April]:[June]])/Table1[[#This Row],[Full year - in selected scenario]],"n/a")</f>
        <v>0.61297126218566245</v>
      </c>
    </row>
    <row r="16" spans="2:7" x14ac:dyDescent="0.2">
      <c r="B16" t="s">
        <v>25</v>
      </c>
      <c r="C16" s="6">
        <f>SUMIFS(A.3!C:C,A.3!$A:$A,'Table A.3'!$C$4,A.3!$B:$B,'Table A.3'!$B16)</f>
        <v>2.0969999999999991</v>
      </c>
      <c r="D16" s="6">
        <f>SUMIFS(A.3!D:D,A.3!$A:$A,'Table A.3'!$C$4,A.3!$B:$B,'Table A.3'!$B16)</f>
        <v>2.3799999999999986</v>
      </c>
      <c r="E16" s="6">
        <f>SUMIFS(A.3!E:E,A.3!$A:$A,'Table A.3'!$C$4,A.3!$B:$B,'Table A.3'!$B16)</f>
        <v>2.0719999999999983</v>
      </c>
      <c r="F16" s="6">
        <f ca="1">SUMIFS(INDIRECT("'A.3'!" &amp;$D$5),A.3!$A:$A,'Table A.3'!$C$4,A.3!$B:$B,'Table A.3'!$B16)</f>
        <v>14.577999999999998</v>
      </c>
      <c r="G16" s="21">
        <f ca="1">IFERROR(SUM(Table1[[#This Row],[April]:[June]])/Table1[[#This Row],[Full year - in selected scenario]],"n/a")</f>
        <v>0.44923857868020284</v>
      </c>
    </row>
    <row r="17" spans="2:7" x14ac:dyDescent="0.2">
      <c r="B17" t="s">
        <v>26</v>
      </c>
      <c r="C17" s="6">
        <f>SUMIFS(A.3!C:C,A.3!$A:$A,'Table A.3'!$C$4,A.3!$B:$B,'Table A.3'!$B17)</f>
        <v>0.76800000000000013</v>
      </c>
      <c r="D17" s="6">
        <f>SUMIFS(A.3!D:D,A.3!$A:$A,'Table A.3'!$C$4,A.3!$B:$B,'Table A.3'!$B17)</f>
        <v>0.55100000000000005</v>
      </c>
      <c r="E17" s="6">
        <f>SUMIFS(A.3!E:E,A.3!$A:$A,'Table A.3'!$C$4,A.3!$B:$B,'Table A.3'!$B17)</f>
        <v>0.45700000000000002</v>
      </c>
      <c r="F17" s="6">
        <f ca="1">SUMIFS(INDIRECT("'A.3'!" &amp;$D$5),A.3!$A:$A,'Table A.3'!$C$4,A.3!$B:$B,'Table A.3'!$B17)</f>
        <v>2.5090000000000003</v>
      </c>
      <c r="G17" s="21">
        <f ca="1">IFERROR(SUM(Table1[[#This Row],[April]:[June]])/Table1[[#This Row],[Full year - in selected scenario]],"n/a")</f>
        <v>0.70785173375846955</v>
      </c>
    </row>
    <row r="18" spans="2:7" x14ac:dyDescent="0.2">
      <c r="B18" t="s">
        <v>27</v>
      </c>
      <c r="C18" s="6">
        <f>SUMIFS(A.3!C:C,A.3!$A:$A,'Table A.3'!$C$4,A.3!$B:$B,'Table A.3'!$B18)</f>
        <v>43.43892252817389</v>
      </c>
      <c r="D18" s="6">
        <f>SUMIFS(A.3!D:D,A.3!$A:$A,'Table A.3'!$C$4,A.3!$B:$B,'Table A.3'!$B18)</f>
        <v>29.610999999999972</v>
      </c>
      <c r="E18" s="6">
        <f>SUMIFS(A.3!E:E,A.3!$A:$A,'Table A.3'!$C$4,A.3!$B:$B,'Table A.3'!$B18)</f>
        <v>45.364000000000019</v>
      </c>
      <c r="F18" s="6">
        <f ca="1">SUMIFS(INDIRECT("'A.3'!" &amp;$D$5),A.3!$A:$A,'Table A.3'!$C$4,A.3!$B:$B,'Table A.3'!$B18)</f>
        <v>274.03700000000003</v>
      </c>
      <c r="G18" s="21">
        <f ca="1">IFERROR(SUM(Table1[[#This Row],[April]:[June]])/Table1[[#This Row],[Full year - in selected scenario]],"n/a")</f>
        <v>0.4321092499486342</v>
      </c>
    </row>
    <row r="19" spans="2:7" x14ac:dyDescent="0.2">
      <c r="B19" t="s">
        <v>28</v>
      </c>
      <c r="C19" s="6">
        <f>SUMIFS(A.3!C:C,A.3!$A:$A,'Table A.3'!$C$4,A.3!$B:$B,'Table A.3'!$B19)</f>
        <v>144.46873633055517</v>
      </c>
      <c r="D19" s="6">
        <f>SUMIFS(A.3!D:D,A.3!$A:$A,'Table A.3'!$C$4,A.3!$B:$B,'Table A.3'!$B19)</f>
        <v>120.92100000000005</v>
      </c>
      <c r="E19" s="6">
        <f>SUMIFS(A.3!E:E,A.3!$A:$A,'Table A.3'!$C$4,A.3!$B:$B,'Table A.3'!$B19)</f>
        <v>120.67800000000007</v>
      </c>
      <c r="F19" s="6">
        <f ca="1">SUMIFS(INDIRECT("'A.3'!" &amp;$D$5),A.3!$A:$A,'Table A.3'!$C$4,A.3!$B:$B,'Table A.3'!$B19)</f>
        <v>986.86599999999896</v>
      </c>
      <c r="G19" s="21">
        <f ca="1">IFERROR(SUM(Table1[[#This Row],[April]:[June]])/Table1[[#This Row],[Full year - in selected scenario]],"n/a")</f>
        <v>0.3912058337510419</v>
      </c>
    </row>
    <row r="20" spans="2:7" x14ac:dyDescent="0.2">
      <c r="B20" s="15" t="s">
        <v>29</v>
      </c>
      <c r="C20" s="6">
        <f>SUMIFS(A.3!C:C,A.3!$A:$A,'Table A.3'!$C$4,A.3!$B:$B,'Table A.3'!$B20)</f>
        <v>603.3361925072968</v>
      </c>
      <c r="D20" s="6">
        <f>SUMIFS(A.3!D:D,A.3!$A:$A,'Table A.3'!$C$4,A.3!$B:$B,'Table A.3'!$B20)</f>
        <v>583.07299891300499</v>
      </c>
      <c r="E20" s="6">
        <f>SUMIFS(A.3!E:E,A.3!$A:$A,'Table A.3'!$C$4,A.3!$B:$B,'Table A.3'!$B20)</f>
        <v>634.31800044560805</v>
      </c>
      <c r="F20" s="6">
        <f ca="1">SUMIFS(INDIRECT("'A.3'!" &amp;$D$5),A.3!$A:$A,'Table A.3'!$C$4,A.3!$B:$B,'Table A.3'!$B20)</f>
        <v>4400.2109976969659</v>
      </c>
      <c r="G20" s="21">
        <f ca="1">IFERROR(SUM(Table1[[#This Row],[April]:[June]])/Table1[[#This Row],[Full year - in selected scenario]],"n/a")</f>
        <v>0.41378179201380649</v>
      </c>
    </row>
    <row r="21" spans="2:7" x14ac:dyDescent="0.2">
      <c r="B21" t="s">
        <v>30</v>
      </c>
      <c r="C21" s="6">
        <f>SUMIFS(A.3!C:C,A.3!$A:$A,'Table A.3'!$C$4,A.3!$B:$B,'Table A.3'!$B21)</f>
        <v>236.156005859375</v>
      </c>
      <c r="D21" s="6">
        <f>SUMIFS(A.3!D:D,A.3!$A:$A,'Table A.3'!$C$4,A.3!$B:$B,'Table A.3'!$B21)</f>
        <v>296.9739990234375</v>
      </c>
      <c r="E21" s="6">
        <f>SUMIFS(A.3!E:E,A.3!$A:$A,'Table A.3'!$C$4,A.3!$B:$B,'Table A.3'!$B21)</f>
        <v>248.74400329589844</v>
      </c>
      <c r="F21" s="6">
        <f ca="1">SUMIFS(INDIRECT("'A.3'!" &amp;$D$5),A.3!$A:$A,'Table A.3'!$C$4,A.3!$B:$B,'Table A.3'!$B21)</f>
        <v>1868.3470458984375</v>
      </c>
      <c r="G21" s="21">
        <f ca="1">IFERROR(SUM(Table1[[#This Row],[April]:[June]])/Table1[[#This Row],[Full year - in selected scenario]],"n/a")</f>
        <v>0.41848435487140928</v>
      </c>
    </row>
    <row r="22" spans="2:7" x14ac:dyDescent="0.2">
      <c r="B22" t="s">
        <v>31</v>
      </c>
      <c r="C22" s="6">
        <f>SUMIFS(A.3!C:C,A.3!$A:$A,'Table A.3'!$C$4,A.3!$B:$B,'Table A.3'!$B22)</f>
        <v>230.68047681427007</v>
      </c>
      <c r="D22" s="6">
        <f>SUMIFS(A.3!D:D,A.3!$A:$A,'Table A.3'!$C$4,A.3!$B:$B,'Table A.3'!$B22)</f>
        <v>246.52899999999994</v>
      </c>
      <c r="E22" s="6">
        <f>SUMIFS(A.3!E:E,A.3!$A:$A,'Table A.3'!$C$4,A.3!$B:$B,'Table A.3'!$B22)</f>
        <v>218.92599999999999</v>
      </c>
      <c r="F22" s="6">
        <f ca="1">SUMIFS(INDIRECT("'A.3'!" &amp;$D$5),A.3!$A:$A,'Table A.3'!$C$4,A.3!$B:$B,'Table A.3'!$B22)</f>
        <v>1849.0380000000002</v>
      </c>
      <c r="G22" s="21">
        <f ca="1">IFERROR(SUM(Table1[[#This Row],[April]:[June]])/Table1[[#This Row],[Full year - in selected scenario]],"n/a")</f>
        <v>0.37648521924063755</v>
      </c>
    </row>
    <row r="23" spans="2:7" x14ac:dyDescent="0.2">
      <c r="B23" t="s">
        <v>57</v>
      </c>
      <c r="C23" s="6">
        <f>SUMIFS(A.3!C:C,A.3!$A:$A,'Table A.3'!$C$4,A.3!$B:$B,'Table A.3'!$B23)</f>
        <v>135.17099999999994</v>
      </c>
      <c r="D23" s="6">
        <f>SUMIFS(A.3!D:D,A.3!$A:$A,'Table A.3'!$C$4,A.3!$B:$B,'Table A.3'!$B23)</f>
        <v>139.96300022909418</v>
      </c>
      <c r="E23" s="6">
        <f>SUMIFS(A.3!E:E,A.3!$A:$A,'Table A.3'!$C$4,A.3!$B:$B,'Table A.3'!$B23)</f>
        <v>122.20799992745742</v>
      </c>
      <c r="F23" s="6">
        <f ca="1">SUMIFS(INDIRECT("'A.3'!" &amp;$D$5),A.3!$A:$A,'Table A.3'!$C$4,A.3!$B:$B,'Table A.3'!$B23)</f>
        <v>785.39499839488417</v>
      </c>
      <c r="G23" s="21">
        <f ca="1">IFERROR(SUM(Table1[[#This Row],[April]:[June]])/Table1[[#This Row],[Full year - in selected scenario]],"n/a")</f>
        <v>0.50591358611730586</v>
      </c>
    </row>
    <row r="24" spans="2:7" x14ac:dyDescent="0.2">
      <c r="B24" t="s">
        <v>58</v>
      </c>
      <c r="C24" s="6">
        <f>SUMIFS(A.3!C:C,A.3!$A:$A,'Table A.3'!$C$4,A.3!$B:$B,'Table A.3'!$B24)</f>
        <v>64.777633369963652</v>
      </c>
      <c r="D24" s="6">
        <f>SUMIFS(A.3!D:D,A.3!$A:$A,'Table A.3'!$C$4,A.3!$B:$B,'Table A.3'!$B24)</f>
        <v>66.424000162165612</v>
      </c>
      <c r="E24" s="6">
        <f>SUMIFS(A.3!E:E,A.3!$A:$A,'Table A.3'!$C$4,A.3!$B:$B,'Table A.3'!$B24)</f>
        <v>63.98300011176616</v>
      </c>
      <c r="F24" s="6">
        <f ca="1">SUMIFS(INDIRECT("'A.3'!" &amp;$D$5),A.3!$A:$A,'Table A.3'!$C$4,A.3!$B:$B,'Table A.3'!$B24)</f>
        <v>483.93500077095814</v>
      </c>
      <c r="G24" s="21">
        <f ca="1">IFERROR(SUM(Table1[[#This Row],[April]:[June]])/Table1[[#This Row],[Full year - in selected scenario]],"n/a")</f>
        <v>0.4033282017893855</v>
      </c>
    </row>
    <row r="25" spans="2:7" x14ac:dyDescent="0.2">
      <c r="B25" t="s">
        <v>59</v>
      </c>
      <c r="C25" s="6">
        <f>SUMIFS(A.3!C:C,A.3!$A:$A,'Table A.3'!$C$4,A.3!$B:$B,'Table A.3'!$B25)</f>
        <v>22.511999999999997</v>
      </c>
      <c r="D25" s="6">
        <f>SUMIFS(A.3!D:D,A.3!$A:$A,'Table A.3'!$C$4,A.3!$B:$B,'Table A.3'!$B25)</f>
        <v>21.764999999999997</v>
      </c>
      <c r="E25" s="6">
        <f>SUMIFS(A.3!E:E,A.3!$A:$A,'Table A.3'!$C$4,A.3!$B:$B,'Table A.3'!$B25)</f>
        <v>21.855999999999987</v>
      </c>
      <c r="F25" s="6">
        <f ca="1">SUMIFS(INDIRECT("'A.3'!" &amp;$D$5),A.3!$A:$A,'Table A.3'!$C$4,A.3!$B:$B,'Table A.3'!$B25)</f>
        <v>151.101</v>
      </c>
      <c r="G25" s="21">
        <f ca="1">IFERROR(SUM(Table1[[#This Row],[April]:[June]])/Table1[[#This Row],[Full year - in selected scenario]],"n/a")</f>
        <v>0.43767413849014886</v>
      </c>
    </row>
    <row r="26" spans="2:7" x14ac:dyDescent="0.2">
      <c r="B26" t="s">
        <v>32</v>
      </c>
      <c r="C26" s="6">
        <f>SUMIFS(A.3!C:C,A.3!$A:$A,'Table A.3'!$C$4,A.3!$B:$B,'Table A.3'!$B26)</f>
        <v>106.57300000000002</v>
      </c>
      <c r="D26" s="6">
        <f>SUMIFS(A.3!D:D,A.3!$A:$A,'Table A.3'!$C$4,A.3!$B:$B,'Table A.3'!$B26)</f>
        <v>92.518000000000015</v>
      </c>
      <c r="E26" s="6">
        <f>SUMIFS(A.3!E:E,A.3!$A:$A,'Table A.3'!$C$4,A.3!$B:$B,'Table A.3'!$B26)</f>
        <v>88.679999999999978</v>
      </c>
      <c r="F26" s="6">
        <f ca="1">SUMIFS(INDIRECT("'A.3'!" &amp;$D$5),A.3!$A:$A,'Table A.3'!$C$4,A.3!$B:$B,'Table A.3'!$B26)</f>
        <v>537.16500000000008</v>
      </c>
      <c r="G26" s="21">
        <f ca="1">IFERROR(SUM(Table1[[#This Row],[April]:[June]])/Table1[[#This Row],[Full year - in selected scenario]],"n/a")</f>
        <v>0.53572179870244707</v>
      </c>
    </row>
    <row r="27" spans="2:7" x14ac:dyDescent="0.2">
      <c r="B27" t="s">
        <v>33</v>
      </c>
      <c r="C27" s="6">
        <f>SUMIFS(A.3!C:C,A.3!$A:$A,'Table A.3'!$C$4,A.3!$B:$B,'Table A.3'!$B27)</f>
        <v>96.763258811473918</v>
      </c>
      <c r="D27" s="6">
        <f>SUMIFS(A.3!D:D,A.3!$A:$A,'Table A.3'!$C$4,A.3!$B:$B,'Table A.3'!$B27)</f>
        <v>63.756000000000036</v>
      </c>
      <c r="E27" s="6">
        <f>SUMIFS(A.3!E:E,A.3!$A:$A,'Table A.3'!$C$4,A.3!$B:$B,'Table A.3'!$B27)</f>
        <v>68.490000000000023</v>
      </c>
      <c r="F27" s="6">
        <f ca="1">SUMIFS(INDIRECT("'A.3'!" &amp;$D$5),A.3!$A:$A,'Table A.3'!$C$4,A.3!$B:$B,'Table A.3'!$B27)</f>
        <v>625.78699999999981</v>
      </c>
      <c r="G27" s="21">
        <f ca="1">IFERROR(SUM(Table1[[#This Row],[April]:[June]])/Table1[[#This Row],[Full year - in selected scenario]],"n/a")</f>
        <v>0.36595400481549478</v>
      </c>
    </row>
    <row r="28" spans="2:7" x14ac:dyDescent="0.2">
      <c r="B28" t="s">
        <v>34</v>
      </c>
      <c r="C28" s="6">
        <f>SUMIFS(A.3!C:C,A.3!$A:$A,'Table A.3'!$C$4,A.3!$B:$B,'Table A.3'!$B28)</f>
        <v>30.915764002561566</v>
      </c>
      <c r="D28" s="6">
        <f>SUMIFS(A.3!D:D,A.3!$A:$A,'Table A.3'!$C$4,A.3!$B:$B,'Table A.3'!$B28)</f>
        <v>37.877000000000002</v>
      </c>
      <c r="E28" s="6">
        <f>SUMIFS(A.3!E:E,A.3!$A:$A,'Table A.3'!$C$4,A.3!$B:$B,'Table A.3'!$B28)</f>
        <v>38.917999999999999</v>
      </c>
      <c r="F28" s="6">
        <f ca="1">SUMIFS(INDIRECT("'A.3'!" &amp;$D$5),A.3!$A:$A,'Table A.3'!$C$4,A.3!$B:$B,'Table A.3'!$B28)</f>
        <v>237.31299999999996</v>
      </c>
      <c r="G28" s="21">
        <f ca="1">IFERROR(SUM(Table1[[#This Row],[April]:[June]])/Table1[[#This Row],[Full year - in selected scenario]],"n/a")</f>
        <v>0.45387637425072203</v>
      </c>
    </row>
    <row r="29" spans="2:7" x14ac:dyDescent="0.2">
      <c r="B29" s="15" t="s">
        <v>35</v>
      </c>
      <c r="C29" s="6">
        <f>SUMIFS(A.3!C:C,A.3!$A:$A,'Table A.3'!$C$4,A.3!$B:$B,'Table A.3'!$B29)</f>
        <v>923.54913330078125</v>
      </c>
      <c r="D29" s="6">
        <f>SUMIFS(A.3!D:D,A.3!$A:$A,'Table A.3'!$C$4,A.3!$B:$B,'Table A.3'!$B29)</f>
        <v>965.8060302734375</v>
      </c>
      <c r="E29" s="6">
        <f>SUMIFS(A.3!E:E,A.3!$A:$A,'Table A.3'!$C$4,A.3!$B:$B,'Table A.3'!$B29)</f>
        <v>871.8050537109375</v>
      </c>
      <c r="F29" s="6">
        <f ca="1">SUMIFS(INDIRECT("'A.3'!" &amp;$D$5),A.3!$A:$A,'Table A.3'!$C$4,A.3!$B:$B,'Table A.3'!$B29)</f>
        <v>6538.0810546875</v>
      </c>
      <c r="G29" s="21">
        <f ca="1">IFERROR(SUM(Table1[[#This Row],[April]:[June]])/Table1[[#This Row],[Full year - in selected scenario]],"n/a")</f>
        <v>0.42231966752775768</v>
      </c>
    </row>
    <row r="30" spans="2:7" x14ac:dyDescent="0.2">
      <c r="B30" s="15" t="s">
        <v>36</v>
      </c>
      <c r="C30" s="6">
        <f>SUMIFS(A.3!C:C,A.3!$A:$A,'Table A.3'!$C$4,A.3!$B:$B,'Table A.3'!$B30)</f>
        <v>456.712646484375</v>
      </c>
      <c r="D30" s="6">
        <f>SUMIFS(A.3!D:D,A.3!$A:$A,'Table A.3'!$C$4,A.3!$B:$B,'Table A.3'!$B30)</f>
        <v>422.30300903320312</v>
      </c>
      <c r="E30" s="6">
        <f>SUMIFS(A.3!E:E,A.3!$A:$A,'Table A.3'!$C$4,A.3!$B:$B,'Table A.3'!$B30)</f>
        <v>404.13497924804688</v>
      </c>
      <c r="F30" s="6">
        <f ca="1">SUMIFS(INDIRECT("'A.3'!" &amp;$D$5),A.3!$A:$A,'Table A.3'!$C$4,A.3!$B:$B,'Table A.3'!$B30)</f>
        <v>2820.696044921875</v>
      </c>
      <c r="G30" s="21">
        <f ca="1">IFERROR(SUM(Table1[[#This Row],[April]:[June]])/Table1[[#This Row],[Full year - in selected scenario]],"n/a")</f>
        <v>0.45490567375229701</v>
      </c>
    </row>
    <row r="31" spans="2:7" x14ac:dyDescent="0.2">
      <c r="B31" s="4" t="s">
        <v>44</v>
      </c>
      <c r="C31" s="6">
        <f>SUM(C20,C30)</f>
        <v>1060.0488389916718</v>
      </c>
      <c r="D31" s="6">
        <f t="shared" ref="D31:F31" si="0">SUM(D20,D30)</f>
        <v>1005.3760079462081</v>
      </c>
      <c r="E31" s="6">
        <f t="shared" si="0"/>
        <v>1038.4529796936549</v>
      </c>
      <c r="F31" s="6">
        <f t="shared" ca="1" si="0"/>
        <v>7220.9070426188409</v>
      </c>
      <c r="G31" s="21">
        <f ca="1">IFERROR(SUM(Table1[[#This Row],[April]:[June]])/Table1[[#This Row],[Full year - in selected scenario]],"n/a")</f>
        <v>0.42984597479402487</v>
      </c>
    </row>
    <row r="33" spans="2:7" x14ac:dyDescent="0.2">
      <c r="B33" s="117" t="s">
        <v>69</v>
      </c>
      <c r="C33" s="117"/>
      <c r="D33" s="117"/>
      <c r="E33" s="117"/>
      <c r="F33" s="117"/>
      <c r="G33" s="117"/>
    </row>
    <row r="34" spans="2:7" x14ac:dyDescent="0.2">
      <c r="B34" s="117" t="s">
        <v>78</v>
      </c>
      <c r="C34" s="117"/>
      <c r="D34" s="117"/>
      <c r="E34" s="117"/>
      <c r="F34" s="117"/>
      <c r="G34" s="117"/>
    </row>
    <row r="35" spans="2:7" x14ac:dyDescent="0.2">
      <c r="B35" s="117" t="s">
        <v>79</v>
      </c>
      <c r="C35" s="117"/>
      <c r="D35" s="117"/>
      <c r="E35" s="117"/>
      <c r="F35" s="117"/>
      <c r="G35" s="117"/>
    </row>
  </sheetData>
  <mergeCells count="4">
    <mergeCell ref="B33:G33"/>
    <mergeCell ref="B34:G34"/>
    <mergeCell ref="B35:G35"/>
    <mergeCell ref="B2:G2"/>
  </mergeCells>
  <pageMargins left="0.7" right="0.7" top="0.75" bottom="0.75" header="0.3" footer="0.3"/>
  <pageSetup paperSize="9" orientation="portrait" r:id="rId1"/>
  <ignoredErrors>
    <ignoredError sqref="F31" calculatedColumn="1"/>
  </ignoredErrors>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CA775DBF-AD1B-4C37-A70C-729E11ACA514}">
          <x14:formula1>
            <xm:f>A.3!$L$2:$L$16</xm:f>
          </x14:formula1>
          <xm:sqref>C4</xm:sqref>
        </x14:dataValidation>
        <x14:dataValidation type="list" allowBlank="1" showInputMessage="1" showErrorMessage="1" xr:uid="{44B11F1C-122A-4FFA-BB17-A2ABDA7D37C8}">
          <x14:formula1>
            <xm:f>A.3!$M$2:$M$4</xm:f>
          </x14:formula1>
          <xm:sqref>C5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120E7-57B6-4684-BE1B-272900B2632B}">
  <sheetPr codeName="Sheet3"/>
  <dimension ref="B2:H32"/>
  <sheetViews>
    <sheetView topLeftCell="A4" workbookViewId="0">
      <selection activeCell="G21" sqref="G21"/>
    </sheetView>
  </sheetViews>
  <sheetFormatPr baseColWidth="10" defaultColWidth="9.1640625" defaultRowHeight="15" x14ac:dyDescent="0.2"/>
  <cols>
    <col min="1" max="1" width="4.83203125" style="7" customWidth="1"/>
    <col min="2" max="2" width="39.33203125" style="7" customWidth="1"/>
    <col min="3" max="8" width="17.6640625" style="7" customWidth="1"/>
    <col min="9" max="16384" width="9.1640625" style="7"/>
  </cols>
  <sheetData>
    <row r="2" spans="2:8" ht="31.5" customHeight="1" x14ac:dyDescent="0.2">
      <c r="B2" s="120" t="s">
        <v>222</v>
      </c>
      <c r="C2" s="120"/>
      <c r="D2" s="120"/>
      <c r="E2" s="120"/>
    </row>
    <row r="4" spans="2:8" ht="17" thickBot="1" x14ac:dyDescent="0.25">
      <c r="B4" s="8" t="s">
        <v>43</v>
      </c>
      <c r="C4" s="3" t="s">
        <v>1</v>
      </c>
    </row>
    <row r="6" spans="2:8" s="9" customFormat="1" ht="32" x14ac:dyDescent="0.2">
      <c r="B6" s="5" t="s">
        <v>39</v>
      </c>
      <c r="C6" s="5" t="s">
        <v>49</v>
      </c>
      <c r="D6" s="5" t="s">
        <v>50</v>
      </c>
      <c r="E6" s="5" t="s">
        <v>51</v>
      </c>
      <c r="F6" s="11"/>
      <c r="G6" s="11"/>
      <c r="H6" s="11"/>
    </row>
    <row r="7" spans="2:8" x14ac:dyDescent="0.2">
      <c r="B7" t="s">
        <v>17</v>
      </c>
      <c r="C7" s="6">
        <f>SUMIFS(A.4!C:C,A.4!$A:$A,'Table A.4'!$C$4,A.3!$B:$B,'Table A.4'!$B7)</f>
        <v>31.546775817871094</v>
      </c>
      <c r="D7" s="18">
        <f>IF(SUMIFS(A.4!D:D,A.4!$A:$A,'Table A.4'!$C$4,A.3!$B:$B,'Table A.4'!$B7)=0,"n/a",SUMIFS(A.4!D:D,A.4!$A:$A,'Table A.4'!$C$4,A.3!$B:$B,'Table A.4'!$B7))</f>
        <v>0.10140096396207809</v>
      </c>
      <c r="E7" s="13">
        <f>SUMIFS(A.4!E:E,A.4!$A:$A,'Table A.4'!$C$4,A.3!$B:$B,'Table A.4'!$B7)</f>
        <v>3.2193977385759354E-2</v>
      </c>
      <c r="F7" s="12"/>
      <c r="G7" s="16"/>
      <c r="H7" s="12"/>
    </row>
    <row r="8" spans="2:8" x14ac:dyDescent="0.2">
      <c r="B8" t="s">
        <v>18</v>
      </c>
      <c r="C8" s="6">
        <f>SUMIFS(A.4!C:C,A.4!$A:$A,'Table A.4'!$C$4,A.3!$B:$B,'Table A.4'!$B8)</f>
        <v>5.3818497657775879</v>
      </c>
      <c r="D8" s="18">
        <f>IF(SUMIFS(A.4!D:D,A.4!$A:$A,'Table A.4'!$C$4,A.3!$B:$B,'Table A.4'!$B8)=0,"n/a",SUMIFS(A.4!D:D,A.4!$A:$A,'Table A.4'!$C$4,A.3!$B:$B,'Table A.4'!$B8))</f>
        <v>3.1107867136597633E-2</v>
      </c>
      <c r="E8" s="13">
        <f>SUMIFS(A.4!E:E,A.4!$A:$A,'Table A.4'!$C$4,A.3!$B:$B,'Table A.4'!$B8)</f>
        <v>5.4922611452639103E-3</v>
      </c>
      <c r="F8" s="12"/>
      <c r="G8" s="12"/>
      <c r="H8" s="12"/>
    </row>
    <row r="9" spans="2:8" x14ac:dyDescent="0.2">
      <c r="B9" t="s">
        <v>19</v>
      </c>
      <c r="C9" s="6">
        <f>SUMIFS(A.4!C:C,A.4!$A:$A,'Table A.4'!$C$4,A.3!$B:$B,'Table A.4'!$B9)</f>
        <v>4.487612247467041</v>
      </c>
      <c r="D9" s="18">
        <f>IF(SUMIFS(A.4!D:D,A.4!$A:$A,'Table A.4'!$C$4,A.3!$B:$B,'Table A.4'!$B9)=0,"n/a",SUMIFS(A.4!D:D,A.4!$A:$A,'Table A.4'!$C$4,A.3!$B:$B,'Table A.4'!$B9))</f>
        <v>7.5598661787807941E-3</v>
      </c>
      <c r="E9" s="13">
        <f>SUMIFS(A.4!E:E,A.4!$A:$A,'Table A.4'!$C$4,A.3!$B:$B,'Table A.4'!$B9)</f>
        <v>4.5796781778335571E-3</v>
      </c>
      <c r="F9" s="12"/>
      <c r="G9" s="12"/>
      <c r="H9" s="12"/>
    </row>
    <row r="10" spans="2:8" x14ac:dyDescent="0.2">
      <c r="B10" t="s">
        <v>20</v>
      </c>
      <c r="C10" s="6">
        <f>SUMIFS(A.4!C:C,A.4!$A:$A,'Table A.4'!$C$4,A.3!$B:$B,'Table A.4'!$B10)</f>
        <v>1.1020586490631104</v>
      </c>
      <c r="D10" s="18">
        <f>IF(SUMIFS(A.4!D:D,A.4!$A:$A,'Table A.4'!$C$4,A.3!$B:$B,'Table A.4'!$B10)=0,"n/a",SUMIFS(A.4!D:D,A.4!$A:$A,'Table A.4'!$C$4,A.3!$B:$B,'Table A.4'!$B10))</f>
        <v>2.9544368386268616E-2</v>
      </c>
      <c r="E10" s="13">
        <f>SUMIFS(A.4!E:E,A.4!$A:$A,'Table A.4'!$C$4,A.3!$B:$B,'Table A.4'!$B10)</f>
        <v>1.1246680514886975E-3</v>
      </c>
      <c r="F10" s="12"/>
      <c r="G10" s="12"/>
      <c r="H10" s="12"/>
    </row>
    <row r="11" spans="2:8" x14ac:dyDescent="0.2">
      <c r="B11" t="s">
        <v>21</v>
      </c>
      <c r="C11" s="6">
        <f>SUMIFS(A.4!C:C,A.4!$A:$A,'Table A.4'!$C$4,A.3!$B:$B,'Table A.4'!$B11)</f>
        <v>1.6886658668518066</v>
      </c>
      <c r="D11" s="18">
        <f>IF(SUMIFS(A.4!D:D,A.4!$A:$A,'Table A.4'!$C$4,A.3!$B:$B,'Table A.4'!$B11)=0,"n/a",SUMIFS(A.4!D:D,A.4!$A:$A,'Table A.4'!$C$4,A.3!$B:$B,'Table A.4'!$B11))</f>
        <v>2.8933588415384293E-2</v>
      </c>
      <c r="E11" s="13">
        <f>SUMIFS(A.4!E:E,A.4!$A:$A,'Table A.4'!$C$4,A.3!$B:$B,'Table A.4'!$B11)</f>
        <v>1.7233098624274135E-3</v>
      </c>
      <c r="F11" s="12"/>
      <c r="G11" s="12"/>
      <c r="H11" s="12"/>
    </row>
    <row r="12" spans="2:8" x14ac:dyDescent="0.2">
      <c r="B12" t="s">
        <v>22</v>
      </c>
      <c r="C12" s="6">
        <f>SUMIFS(A.4!C:C,A.4!$A:$A,'Table A.4'!$C$4,A.3!$B:$B,'Table A.4'!$B12)</f>
        <v>3.6205458641052246</v>
      </c>
      <c r="D12" s="18">
        <f>IF(SUMIFS(A.4!D:D,A.4!$A:$A,'Table A.4'!$C$4,A.3!$B:$B,'Table A.4'!$B12)=0,"n/a",SUMIFS(A.4!D:D,A.4!$A:$A,'Table A.4'!$C$4,A.3!$B:$B,'Table A.4'!$B12))</f>
        <v>0.11858093738555908</v>
      </c>
      <c r="E12" s="13">
        <f>SUMIFS(A.4!E:E,A.4!$A:$A,'Table A.4'!$C$4,A.3!$B:$B,'Table A.4'!$B12)</f>
        <v>3.6948234774172306E-3</v>
      </c>
      <c r="F12" s="12"/>
      <c r="G12" s="12"/>
      <c r="H12" s="12"/>
    </row>
    <row r="13" spans="2:8" x14ac:dyDescent="0.2">
      <c r="B13" t="s">
        <v>23</v>
      </c>
      <c r="C13" s="6">
        <f>SUMIFS(A.4!C:C,A.4!$A:$A,'Table A.4'!$C$4,A.3!$B:$B,'Table A.4'!$B13)</f>
        <v>3.3814074993133545</v>
      </c>
      <c r="D13" s="18">
        <f>IF(SUMIFS(A.4!D:D,A.4!$A:$A,'Table A.4'!$C$4,A.3!$B:$B,'Table A.4'!$B13)=0,"n/a",SUMIFS(A.4!D:D,A.4!$A:$A,'Table A.4'!$C$4,A.3!$B:$B,'Table A.4'!$B13))</f>
        <v>9.0064533054828644E-2</v>
      </c>
      <c r="E13" s="13">
        <f>SUMIFS(A.4!E:E,A.4!$A:$A,'Table A.4'!$C$4,A.3!$B:$B,'Table A.4'!$B13)</f>
        <v>3.4507790114730597E-3</v>
      </c>
      <c r="F13" s="12"/>
      <c r="G13" s="12"/>
      <c r="H13" s="12"/>
    </row>
    <row r="14" spans="2:8" x14ac:dyDescent="0.2">
      <c r="B14" t="s">
        <v>24</v>
      </c>
      <c r="C14" s="6">
        <f>SUMIFS(A.4!C:C,A.4!$A:$A,'Table A.4'!$C$4,A.3!$B:$B,'Table A.4'!$B14)</f>
        <v>3.8776276111602783</v>
      </c>
      <c r="D14" s="18">
        <f>IF(SUMIFS(A.4!D:D,A.4!$A:$A,'Table A.4'!$C$4,A.3!$B:$B,'Table A.4'!$B14)=0,"n/a",SUMIFS(A.4!D:D,A.4!$A:$A,'Table A.4'!$C$4,A.3!$B:$B,'Table A.4'!$B14))</f>
        <v>4.4865209609270096E-2</v>
      </c>
      <c r="E14" s="13">
        <f>SUMIFS(A.4!E:E,A.4!$A:$A,'Table A.4'!$C$4,A.3!$B:$B,'Table A.4'!$B14)</f>
        <v>3.9571793749928474E-3</v>
      </c>
      <c r="F14" s="12"/>
      <c r="G14" s="12"/>
      <c r="H14" s="12"/>
    </row>
    <row r="15" spans="2:8" x14ac:dyDescent="0.2">
      <c r="B15" t="s">
        <v>25</v>
      </c>
      <c r="C15" s="6">
        <f>SUMIFS(A.4!C:C,A.4!$A:$A,'Table A.4'!$C$4,A.3!$B:$B,'Table A.4'!$B15)</f>
        <v>0.25720524787902832</v>
      </c>
      <c r="D15" s="18">
        <f>IF(SUMIFS(A.4!D:D,A.4!$A:$A,'Table A.4'!$C$4,A.3!$B:$B,'Table A.4'!$B15)=0,"n/a",SUMIFS(A.4!D:D,A.4!$A:$A,'Table A.4'!$C$4,A.3!$B:$B,'Table A.4'!$B15))</f>
        <v>1.5562023036181927E-2</v>
      </c>
      <c r="E15" s="13">
        <f>SUMIFS(A.4!E:E,A.4!$A:$A,'Table A.4'!$C$4,A.3!$B:$B,'Table A.4'!$B15)</f>
        <v>2.6248197536915541E-4</v>
      </c>
      <c r="F15" s="12"/>
      <c r="G15" s="12"/>
      <c r="H15" s="12"/>
    </row>
    <row r="16" spans="2:8" x14ac:dyDescent="0.2">
      <c r="B16" t="s">
        <v>26</v>
      </c>
      <c r="C16" s="6">
        <f>SUMIFS(A.4!C:C,A.4!$A:$A,'Table A.4'!$C$4,A.3!$B:$B,'Table A.4'!$B16)</f>
        <v>4.426724836230278E-2</v>
      </c>
      <c r="D16" s="18">
        <f>IF(SUMIFS(A.4!D:D,A.4!$A:$A,'Table A.4'!$C$4,A.3!$B:$B,'Table A.4'!$B16)=0,"n/a",SUMIFS(A.4!D:D,A.4!$A:$A,'Table A.4'!$C$4,A.3!$B:$B,'Table A.4'!$B16))</f>
        <v>5.4870997555553913E-3</v>
      </c>
      <c r="E16" s="13">
        <f>SUMIFS(A.4!E:E,A.4!$A:$A,'Table A.4'!$C$4,A.3!$B:$B,'Table A.4'!$B16)</f>
        <v>4.5175416744314134E-5</v>
      </c>
      <c r="F16" s="12"/>
      <c r="G16" s="12"/>
      <c r="H16" s="12"/>
    </row>
    <row r="17" spans="2:8" x14ac:dyDescent="0.2">
      <c r="B17" t="s">
        <v>27</v>
      </c>
      <c r="C17" s="6">
        <f>SUMIFS(A.4!C:C,A.4!$A:$A,'Table A.4'!$C$4,A.3!$B:$B,'Table A.4'!$B17)</f>
        <v>4.8349399566650391</v>
      </c>
      <c r="D17" s="18">
        <f>IF(SUMIFS(A.4!D:D,A.4!$A:$A,'Table A.4'!$C$4,A.3!$B:$B,'Table A.4'!$B17)=0,"n/a",SUMIFS(A.4!D:D,A.4!$A:$A,'Table A.4'!$C$4,A.3!$B:$B,'Table A.4'!$B17))</f>
        <v>9.9022470414638519E-2</v>
      </c>
      <c r="E17" s="13">
        <f>SUMIFS(A.4!E:E,A.4!$A:$A,'Table A.4'!$C$4,A.3!$B:$B,'Table A.4'!$B17)</f>
        <v>4.934131633490324E-3</v>
      </c>
      <c r="F17" s="12"/>
      <c r="G17" s="12"/>
      <c r="H17" s="12"/>
    </row>
    <row r="18" spans="2:8" x14ac:dyDescent="0.2">
      <c r="B18" t="s">
        <v>28</v>
      </c>
      <c r="C18" s="6">
        <f>SUMIFS(A.4!C:C,A.4!$A:$A,'Table A.4'!$C$4,A.3!$B:$B,'Table A.4'!$B18)</f>
        <v>17.411655426025391</v>
      </c>
      <c r="D18" s="18" t="str">
        <f>IF(SUMIFS(A.4!D:D,A.4!$A:$A,'Table A.4'!$C$4,A.3!$B:$B,'Table A.4'!$B18)=0,"n/a",SUMIFS(A.4!D:D,A.4!$A:$A,'Table A.4'!$C$4,A.3!$B:$B,'Table A.4'!$B18))</f>
        <v>n/a</v>
      </c>
      <c r="E18" s="13">
        <f>SUMIFS(A.4!E:E,A.4!$A:$A,'Table A.4'!$C$4,A.3!$B:$B,'Table A.4'!$B18)</f>
        <v>1.7768865451216698E-2</v>
      </c>
      <c r="F18" s="12"/>
      <c r="G18" s="12"/>
      <c r="H18" s="12"/>
    </row>
    <row r="19" spans="2:8" x14ac:dyDescent="0.2">
      <c r="B19" s="15" t="s">
        <v>29</v>
      </c>
      <c r="C19" s="6">
        <f>SUMIFS(A.4!C:C,A.4!$A:$A,'Table A.4'!$C$4,A.3!$B:$B,'Table A.4'!$B19)</f>
        <v>77.634613037109375</v>
      </c>
      <c r="D19" s="18" t="str">
        <f>IF(SUMIFS(A.4!D:D,A.4!$A:$A,'Table A.4'!$C$4,A.3!$B:$B,'Table A.4'!$B19)=0,"n/a",SUMIFS(A.4!D:D,A.4!$A:$A,'Table A.4'!$C$4,A.3!$B:$B,'Table A.4'!$B19))</f>
        <v>n/a</v>
      </c>
      <c r="E19" s="13">
        <f>SUMIFS(A.4!E:E,A.4!$A:$A,'Table A.4'!$C$4,A.3!$B:$B,'Table A.4'!$B19)</f>
        <v>7.9227328300476074E-2</v>
      </c>
      <c r="F19" s="12"/>
      <c r="G19" s="12"/>
      <c r="H19" s="12"/>
    </row>
    <row r="20" spans="2:8" x14ac:dyDescent="0.2">
      <c r="B20" t="s">
        <v>30</v>
      </c>
      <c r="C20" s="6">
        <f>SUMIFS(A.4!C:C,A.4!$A:$A,'Table A.4'!$C$4,A.3!$B:$B,'Table A.4'!$B20)</f>
        <v>32.963962554931641</v>
      </c>
      <c r="D20" s="18" t="str">
        <f>IF(SUMIFS(A.4!D:D,A.4!$A:$A,'Table A.4'!$C$4,A.3!$B:$B,'Table A.4'!$B20)=0,"n/a",SUMIFS(A.4!D:D,A.4!$A:$A,'Table A.4'!$C$4,A.3!$B:$B,'Table A.4'!$B20))</f>
        <v>n/a</v>
      </c>
      <c r="E20" s="13">
        <f>SUMIFS(A.4!E:E,A.4!$A:$A,'Table A.4'!$C$4,A.3!$B:$B,'Table A.4'!$B20)</f>
        <v>3.3640239387750626E-2</v>
      </c>
      <c r="F20" s="12"/>
      <c r="G20" s="12"/>
      <c r="H20" s="12"/>
    </row>
    <row r="21" spans="2:8" x14ac:dyDescent="0.2">
      <c r="B21" t="s">
        <v>31</v>
      </c>
      <c r="C21" s="6">
        <f>SUMIFS(A.4!C:C,A.4!$A:$A,'Table A.4'!$C$4,A.3!$B:$B,'Table A.4'!$B21)</f>
        <v>32.623287200927734</v>
      </c>
      <c r="D21" s="18" t="str">
        <f>IF(SUMIFS(A.4!D:D,A.4!$A:$A,'Table A.4'!$C$4,A.3!$B:$B,'Table A.4'!$B21)=0,"n/a",SUMIFS(A.4!D:D,A.4!$A:$A,'Table A.4'!$C$4,A.3!$B:$B,'Table A.4'!$B21))</f>
        <v>n/a</v>
      </c>
      <c r="E21" s="13">
        <f>SUMIFS(A.4!E:E,A.4!$A:$A,'Table A.4'!$C$4,A.3!$B:$B,'Table A.4'!$B21)</f>
        <v>3.3292572945356369E-2</v>
      </c>
      <c r="F21" s="12"/>
      <c r="G21" s="12"/>
      <c r="H21" s="12"/>
    </row>
    <row r="22" spans="2:8" x14ac:dyDescent="0.2">
      <c r="B22" t="s">
        <v>57</v>
      </c>
      <c r="C22" s="6">
        <f>SUMIFS(A.4!C:C,A.4!$A:$A,'Table A.4'!$C$4,A.3!$B:$B,'Table A.4'!$B22)</f>
        <v>13.857025146484375</v>
      </c>
      <c r="D22" s="18">
        <f>IF(SUMIFS(A.4!D:D,A.4!$A:$A,'Table A.4'!$C$4,A.3!$B:$B,'Table A.4'!$B22)=0,"n/a",SUMIFS(A.4!D:D,A.4!$A:$A,'Table A.4'!$C$4,A.3!$B:$B,'Table A.4'!$B22))</f>
        <v>0.31649768352508545</v>
      </c>
      <c r="E22" s="13">
        <f>SUMIFS(A.4!E:E,A.4!$A:$A,'Table A.4'!$C$4,A.3!$B:$B,'Table A.4'!$B22)</f>
        <v>1.4141310006380081E-2</v>
      </c>
      <c r="F22" s="12"/>
      <c r="G22" s="12"/>
      <c r="H22" s="12"/>
    </row>
    <row r="23" spans="2:8" x14ac:dyDescent="0.2">
      <c r="B23" t="s">
        <v>58</v>
      </c>
      <c r="C23" s="6">
        <f>SUMIFS(A.4!C:C,A.4!$A:$A,'Table A.4'!$C$4,A.3!$B:$B,'Table A.4'!$B23)</f>
        <v>8.5382509231567383</v>
      </c>
      <c r="D23" s="18">
        <f>IF(SUMIFS(A.4!D:D,A.4!$A:$A,'Table A.4'!$C$4,A.3!$B:$B,'Table A.4'!$B23)=0,"n/a",SUMIFS(A.4!D:D,A.4!$A:$A,'Table A.4'!$C$4,A.3!$B:$B,'Table A.4'!$B23))</f>
        <v>0.54501962661743164</v>
      </c>
      <c r="E23" s="13">
        <f>SUMIFS(A.4!E:E,A.4!$A:$A,'Table A.4'!$C$4,A.3!$B:$B,'Table A.4'!$B23)</f>
        <v>8.7134186178445816E-3</v>
      </c>
      <c r="F23" s="12"/>
      <c r="G23" s="12"/>
      <c r="H23" s="12"/>
    </row>
    <row r="24" spans="2:8" x14ac:dyDescent="0.2">
      <c r="B24" t="s">
        <v>59</v>
      </c>
      <c r="C24" s="6">
        <f>SUMIFS(A.4!C:C,A.4!$A:$A,'Table A.4'!$C$4,A.3!$B:$B,'Table A.4'!$B24)</f>
        <v>2.6659328937530518</v>
      </c>
      <c r="D24" s="18">
        <f>IF(SUMIFS(A.4!D:D,A.4!$A:$A,'Table A.4'!$C$4,A.3!$B:$B,'Table A.4'!$B24)=0,"n/a",SUMIFS(A.4!D:D,A.4!$A:$A,'Table A.4'!$C$4,A.3!$B:$B,'Table A.4'!$B24))</f>
        <v>0.1394488662481308</v>
      </c>
      <c r="E24" s="13">
        <f>SUMIFS(A.4!E:E,A.4!$A:$A,'Table A.4'!$C$4,A.3!$B:$B,'Table A.4'!$B24)</f>
        <v>2.7206260710954666E-3</v>
      </c>
      <c r="F24" s="12"/>
      <c r="G24" s="12"/>
      <c r="H24" s="12"/>
    </row>
    <row r="25" spans="2:8" x14ac:dyDescent="0.2">
      <c r="B25" t="s">
        <v>32</v>
      </c>
      <c r="C25" s="6">
        <f>SUMIFS(A.4!C:C,A.4!$A:$A,'Table A.4'!$C$4,A.3!$B:$B,'Table A.4'!$B25)</f>
        <v>9.4774084091186523</v>
      </c>
      <c r="D25" s="18">
        <f>IF(SUMIFS(A.4!D:D,A.4!$A:$A,'Table A.4'!$C$4,A.3!$B:$B,'Table A.4'!$B25)=0,"n/a",SUMIFS(A.4!D:D,A.4!$A:$A,'Table A.4'!$C$4,A.3!$B:$B,'Table A.4'!$B25))</f>
        <v>5.9576425701379776E-2</v>
      </c>
      <c r="E25" s="13">
        <f>SUMIFS(A.4!E:E,A.4!$A:$A,'Table A.4'!$C$4,A.3!$B:$B,'Table A.4'!$B25)</f>
        <v>9.6718426793813705E-3</v>
      </c>
      <c r="F25" s="12"/>
      <c r="G25" s="12"/>
      <c r="H25" s="12"/>
    </row>
    <row r="26" spans="2:8" x14ac:dyDescent="0.2">
      <c r="B26" t="s">
        <v>33</v>
      </c>
      <c r="C26" s="6">
        <f>SUMIFS(A.4!C:C,A.4!$A:$A,'Table A.4'!$C$4,A.3!$B:$B,'Table A.4'!$B26)</f>
        <v>11.041000366210938</v>
      </c>
      <c r="D26" s="18" t="str">
        <f>IF(SUMIFS(A.4!D:D,A.4!$A:$A,'Table A.4'!$C$4,A.3!$B:$B,'Table A.4'!$B26)=0,"n/a",SUMIFS(A.4!D:D,A.4!$A:$A,'Table A.4'!$C$4,A.3!$B:$B,'Table A.4'!$B26))</f>
        <v>n/a</v>
      </c>
      <c r="E26" s="13">
        <f>SUMIFS(A.4!E:E,A.4!$A:$A,'Table A.4'!$C$4,A.3!$B:$B,'Table A.4'!$B26)</f>
        <v>1.1267513036727905E-2</v>
      </c>
      <c r="F26" s="12"/>
      <c r="G26" s="12"/>
      <c r="H26" s="12"/>
    </row>
    <row r="27" spans="2:8" x14ac:dyDescent="0.2">
      <c r="B27" t="s">
        <v>34</v>
      </c>
      <c r="C27" s="6">
        <f>SUMIFS(A.4!C:C,A.4!$A:$A,'Table A.4'!$C$4,A.3!$B:$B,'Table A.4'!$B27)</f>
        <v>4.187004566192627</v>
      </c>
      <c r="D27" s="18" t="str">
        <f>IF(SUMIFS(A.4!D:D,A.4!$A:$A,'Table A.4'!$C$4,A.3!$B:$B,'Table A.4'!$B27)=0,"n/a",SUMIFS(A.4!D:D,A.4!$A:$A,'Table A.4'!$C$4,A.3!$B:$B,'Table A.4'!$B27))</f>
        <v>n/a</v>
      </c>
      <c r="E27" s="13">
        <f>SUMIFS(A.4!E:E,A.4!$A:$A,'Table A.4'!$C$4,A.3!$B:$B,'Table A.4'!$B27)</f>
        <v>4.2729033157229424E-3</v>
      </c>
      <c r="F27" s="12"/>
      <c r="G27" s="12"/>
      <c r="H27" s="12"/>
    </row>
    <row r="28" spans="2:8" x14ac:dyDescent="0.2">
      <c r="B28" s="15" t="s">
        <v>35</v>
      </c>
      <c r="C28" s="6">
        <f>SUMIFS(A.4!C:C,A.4!$A:$A,'Table A.4'!$C$4,A.3!$B:$B,'Table A.4'!$B28)</f>
        <v>115.35387420654297</v>
      </c>
      <c r="D28" s="18" t="str">
        <f>IF(SUMIFS(A.4!D:D,A.4!$A:$A,'Table A.4'!$C$4,A.3!$B:$B,'Table A.4'!$B28)=0,"n/a",SUMIFS(A.4!D:D,A.4!$A:$A,'Table A.4'!$C$4,A.3!$B:$B,'Table A.4'!$B28))</f>
        <v>n/a</v>
      </c>
      <c r="E28" s="13">
        <f>SUMIFS(A.4!E:E,A.4!$A:$A,'Table A.4'!$C$4,A.3!$B:$B,'Table A.4'!$B28)</f>
        <v>0.11772042512893677</v>
      </c>
      <c r="F28" s="12"/>
      <c r="G28" s="12"/>
      <c r="H28" s="12"/>
    </row>
    <row r="29" spans="2:8" x14ac:dyDescent="0.2">
      <c r="B29" s="15" t="s">
        <v>36</v>
      </c>
      <c r="C29" s="6">
        <f>SUMIFS(A.4!C:C,A.4!$A:$A,'Table A.4'!$C$4,A.3!$B:$B,'Table A.4'!$B29)</f>
        <v>49.766624450683594</v>
      </c>
      <c r="D29" s="18" t="str">
        <f>IF(SUMIFS(A.4!D:D,A.4!$A:$A,'Table A.4'!$C$4,A.3!$B:$B,'Table A.4'!$B29)=0,"n/a",SUMIFS(A.4!D:D,A.4!$A:$A,'Table A.4'!$C$4,A.3!$B:$B,'Table A.4'!$B29))</f>
        <v>n/a</v>
      </c>
      <c r="E29" s="13">
        <f>SUMIFS(A.4!E:E,A.4!$A:$A,'Table A.4'!$C$4,A.3!$B:$B,'Table A.4'!$B29)</f>
        <v>5.0787612795829773E-2</v>
      </c>
      <c r="F29" s="12"/>
      <c r="G29" s="12"/>
      <c r="H29" s="12"/>
    </row>
    <row r="30" spans="2:8" x14ac:dyDescent="0.2">
      <c r="B30" s="4" t="s">
        <v>44</v>
      </c>
      <c r="C30" s="6">
        <f>SUM(C19,C29)</f>
        <v>127.40123748779297</v>
      </c>
      <c r="D30" s="17" t="s">
        <v>61</v>
      </c>
      <c r="E30" s="13">
        <f t="shared" ref="E30" si="0">SUM(E19,E29)</f>
        <v>0.13001494109630585</v>
      </c>
      <c r="F30" s="12"/>
      <c r="G30" s="12"/>
      <c r="H30" s="12"/>
    </row>
    <row r="32" spans="2:8" ht="33" customHeight="1" x14ac:dyDescent="0.2">
      <c r="B32" s="119" t="s">
        <v>281</v>
      </c>
      <c r="C32" s="119"/>
      <c r="D32" s="119"/>
      <c r="E32" s="119"/>
    </row>
  </sheetData>
  <mergeCells count="2">
    <mergeCell ref="B32:E32"/>
    <mergeCell ref="B2:E2"/>
  </mergeCells>
  <pageMargins left="0.7" right="0.7" top="0.75" bottom="0.75" header="0.3" footer="0.3"/>
  <ignoredErrors>
    <ignoredError sqref="C30:E30 D7:D29" calculatedColumn="1"/>
  </ignoredErrors>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FCBCDAB3-6218-4C95-9FFD-0721D442B481}">
          <x14:formula1>
            <xm:f>A.4!$L$2:$L$16</xm:f>
          </x14:formula1>
          <xm:sqref>C4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D626E-78E3-453E-B9A6-EE0A7AC2F891}">
  <sheetPr codeName="Sheet4"/>
  <dimension ref="B2:H28"/>
  <sheetViews>
    <sheetView workbookViewId="0">
      <selection activeCell="G14" sqref="G14"/>
    </sheetView>
  </sheetViews>
  <sheetFormatPr baseColWidth="10" defaultColWidth="9.1640625" defaultRowHeight="15" x14ac:dyDescent="0.2"/>
  <cols>
    <col min="1" max="1" width="4.83203125" style="7" customWidth="1"/>
    <col min="2" max="2" width="39.33203125" style="7" customWidth="1"/>
    <col min="3" max="8" width="17.6640625" style="7" customWidth="1"/>
    <col min="9" max="16384" width="9.1640625" style="7"/>
  </cols>
  <sheetData>
    <row r="2" spans="2:8" ht="30.75" customHeight="1" x14ac:dyDescent="0.2">
      <c r="B2" s="120" t="s">
        <v>223</v>
      </c>
      <c r="C2" s="120"/>
      <c r="D2" s="120"/>
      <c r="E2" s="120"/>
    </row>
    <row r="4" spans="2:8" ht="17" thickBot="1" x14ac:dyDescent="0.25">
      <c r="B4" s="8" t="s">
        <v>43</v>
      </c>
      <c r="C4" s="3" t="s">
        <v>1</v>
      </c>
    </row>
    <row r="6" spans="2:8" s="9" customFormat="1" ht="48" x14ac:dyDescent="0.2">
      <c r="B6" s="5" t="s">
        <v>39</v>
      </c>
      <c r="C6" s="5" t="s">
        <v>62</v>
      </c>
      <c r="D6" s="5" t="s">
        <v>63</v>
      </c>
      <c r="E6" s="5" t="s">
        <v>64</v>
      </c>
      <c r="F6" s="11"/>
      <c r="G6" s="11"/>
      <c r="H6" s="11"/>
    </row>
    <row r="7" spans="2:8" x14ac:dyDescent="0.2">
      <c r="B7" t="s">
        <v>17</v>
      </c>
      <c r="C7" s="91">
        <f>SUMIFS(A.5!I:I,A.5!$A:$A,'Table A.5'!$C$4,A.5!$B:$B,'Table A.5'!$B7)</f>
        <v>0.21987317029906328</v>
      </c>
      <c r="D7" s="19">
        <f>SUMIFS(A.5!J:J,A.5!$A:$A,'Table A.5'!$C$4,A.5!$B:$B,'Table A.5'!$B7)</f>
        <v>0.5</v>
      </c>
      <c r="E7" s="19">
        <f>SUMIFS(A.5!K:K,A.5!$A:$A,'Table A.5'!$C$4,A.5!$B:$B,'Table A.5'!$B7)</f>
        <v>4.4247787610619468E-2</v>
      </c>
      <c r="F7" s="12"/>
      <c r="G7" s="12"/>
      <c r="H7" s="12"/>
    </row>
    <row r="8" spans="2:8" x14ac:dyDescent="0.2">
      <c r="B8" t="s">
        <v>18</v>
      </c>
      <c r="C8" s="91">
        <f>SUMIFS(A.5!I:I,A.5!$A:$A,'Table A.5'!$C$4,A.5!$B:$B,'Table A.5'!$B8)</f>
        <v>3.1220419202164118E-2</v>
      </c>
      <c r="D8" s="19">
        <f>SUMIFS(A.5!J:J,A.5!$A:$A,'Table A.5'!$C$4,A.5!$B:$B,'Table A.5'!$B8)</f>
        <v>0.32885906040268459</v>
      </c>
      <c r="E8" s="19">
        <f>SUMIFS(A.5!K:K,A.5!$A:$A,'Table A.5'!$C$4,A.5!$B:$B,'Table A.5'!$B8)</f>
        <v>6.4896755162241887E-2</v>
      </c>
      <c r="F8" s="12"/>
      <c r="G8" s="12"/>
      <c r="H8" s="12"/>
    </row>
    <row r="9" spans="2:8" x14ac:dyDescent="0.2">
      <c r="B9" t="s">
        <v>19</v>
      </c>
      <c r="C9" s="91">
        <f>SUMIFS(A.5!I:I,A.5!$A:$A,'Table A.5'!$C$4,A.5!$B:$B,'Table A.5'!$B9)</f>
        <v>0.79647980336622326</v>
      </c>
      <c r="D9" s="19">
        <f>SUMIFS(A.5!J:J,A.5!$A:$A,'Table A.5'!$C$4,A.5!$B:$B,'Table A.5'!$B9)</f>
        <v>0.55474452554744524</v>
      </c>
      <c r="E9" s="19">
        <f>SUMIFS(A.5!K:K,A.5!$A:$A,'Table A.5'!$C$4,A.5!$B:$B,'Table A.5'!$B9)</f>
        <v>7.9646017699115043E-2</v>
      </c>
      <c r="F9" s="12"/>
      <c r="G9" s="12"/>
      <c r="H9" s="12"/>
    </row>
    <row r="10" spans="2:8" x14ac:dyDescent="0.2">
      <c r="B10" t="s">
        <v>20</v>
      </c>
      <c r="C10" s="91">
        <f>SUMIFS(A.5!I:I,A.5!$A:$A,'Table A.5'!$C$4,A.5!$B:$B,'Table A.5'!$B10)</f>
        <v>9.2220531920474524E-2</v>
      </c>
      <c r="D10" s="19">
        <f>SUMIFS(A.5!J:J,A.5!$A:$A,'Table A.5'!$C$4,A.5!$B:$B,'Table A.5'!$B10)</f>
        <v>0.45689655172413796</v>
      </c>
      <c r="E10" s="19">
        <f>SUMIFS(A.5!K:K,A.5!$A:$A,'Table A.5'!$C$4,A.5!$B:$B,'Table A.5'!$B10)</f>
        <v>6.1946902654867256E-2</v>
      </c>
      <c r="F10" s="12"/>
      <c r="G10" s="12"/>
      <c r="H10" s="12"/>
    </row>
    <row r="11" spans="2:8" x14ac:dyDescent="0.2">
      <c r="B11" t="s">
        <v>21</v>
      </c>
      <c r="C11" s="91">
        <f>SUMIFS(A.5!I:I,A.5!$A:$A,'Table A.5'!$C$4,A.5!$B:$B,'Table A.5'!$B11)</f>
        <v>3.5812272640245064</v>
      </c>
      <c r="D11" s="19">
        <f>SUMIFS(A.5!J:J,A.5!$A:$A,'Table A.5'!$C$4,A.5!$B:$B,'Table A.5'!$B11)</f>
        <v>0.52586206896551724</v>
      </c>
      <c r="E11" s="19">
        <f>SUMIFS(A.5!K:K,A.5!$A:$A,'Table A.5'!$C$4,A.5!$B:$B,'Table A.5'!$B11)</f>
        <v>6.1946902654867256E-2</v>
      </c>
      <c r="F11" s="12"/>
      <c r="G11" s="12"/>
      <c r="H11" s="12"/>
    </row>
    <row r="12" spans="2:8" x14ac:dyDescent="0.2">
      <c r="B12" t="s">
        <v>22</v>
      </c>
      <c r="C12" s="91">
        <f>SUMIFS(A.5!I:I,A.5!$A:$A,'Table A.5'!$C$4,A.5!$B:$B,'Table A.5'!$B12)</f>
        <v>0.13429808027151502</v>
      </c>
      <c r="D12" s="19">
        <f>SUMIFS(A.5!J:J,A.5!$A:$A,'Table A.5'!$C$4,A.5!$B:$B,'Table A.5'!$B12)</f>
        <v>0.37096774193548387</v>
      </c>
      <c r="E12" s="19">
        <f>SUMIFS(A.5!K:K,A.5!$A:$A,'Table A.5'!$C$4,A.5!$B:$B,'Table A.5'!$B12)</f>
        <v>0.12094395280235988</v>
      </c>
      <c r="F12" s="12"/>
      <c r="G12" s="12"/>
      <c r="H12" s="12"/>
    </row>
    <row r="13" spans="2:8" x14ac:dyDescent="0.2">
      <c r="B13" t="s">
        <v>23</v>
      </c>
      <c r="C13" s="91">
        <f>SUMIFS(A.5!I:I,A.5!$A:$A,'Table A.5'!$C$4,A.5!$B:$B,'Table A.5'!$B13)</f>
        <v>0.53835595546744108</v>
      </c>
      <c r="D13" s="19">
        <f>SUMIFS(A.5!J:J,A.5!$A:$A,'Table A.5'!$C$4,A.5!$B:$B,'Table A.5'!$B13)</f>
        <v>0.53962264150943395</v>
      </c>
      <c r="E13" s="19">
        <f>SUMIFS(A.5!K:K,A.5!$A:$A,'Table A.5'!$C$4,A.5!$B:$B,'Table A.5'!$B13)</f>
        <v>9.1445427728613568E-2</v>
      </c>
      <c r="F13" s="12"/>
      <c r="G13" s="12"/>
      <c r="H13" s="12"/>
    </row>
    <row r="14" spans="2:8" x14ac:dyDescent="0.2">
      <c r="B14" t="s">
        <v>24</v>
      </c>
      <c r="C14" s="91">
        <f>SUMIFS(A.5!I:I,A.5!$A:$A,'Table A.5'!$C$4,A.5!$B:$B,'Table A.5'!$B14)</f>
        <v>8.5811401666922027E-2</v>
      </c>
      <c r="D14" s="19">
        <f>SUMIFS(A.5!J:J,A.5!$A:$A,'Table A.5'!$C$4,A.5!$B:$B,'Table A.5'!$B14)</f>
        <v>0.40067340067340068</v>
      </c>
      <c r="E14" s="19">
        <f>SUMIFS(A.5!K:K,A.5!$A:$A,'Table A.5'!$C$4,A.5!$B:$B,'Table A.5'!$B14)</f>
        <v>0.12979351032448377</v>
      </c>
      <c r="F14" s="12"/>
      <c r="G14" s="12"/>
      <c r="H14" s="12"/>
    </row>
    <row r="15" spans="2:8" x14ac:dyDescent="0.2">
      <c r="B15" t="s">
        <v>25</v>
      </c>
      <c r="C15" s="91">
        <f>SUMIFS(A.5!I:I,A.5!$A:$A,'Table A.5'!$C$4,A.5!$B:$B,'Table A.5'!$B15)</f>
        <v>-5.533955417314651E-2</v>
      </c>
      <c r="D15" s="19">
        <f>SUMIFS(A.5!J:J,A.5!$A:$A,'Table A.5'!$C$4,A.5!$B:$B,'Table A.5'!$B15)</f>
        <v>0.37647058823529411</v>
      </c>
      <c r="E15" s="19">
        <f>SUMIFS(A.5!K:K,A.5!$A:$A,'Table A.5'!$C$4,A.5!$B:$B,'Table A.5'!$B15)</f>
        <v>5.8997050147492625E-2</v>
      </c>
      <c r="F15" s="12"/>
      <c r="G15" s="12"/>
      <c r="H15" s="12"/>
    </row>
    <row r="16" spans="2:8" x14ac:dyDescent="0.2">
      <c r="B16" t="s">
        <v>26</v>
      </c>
      <c r="C16" s="91">
        <f>SUMIFS(A.5!I:I,A.5!$A:$A,'Table A.5'!$C$4,A.5!$B:$B,'Table A.5'!$B16)</f>
        <v>-0.1555031975765736</v>
      </c>
      <c r="D16" s="19">
        <f>SUMIFS(A.5!J:J,A.5!$A:$A,'Table A.5'!$C$4,A.5!$B:$B,'Table A.5'!$B16)</f>
        <v>0.46153846153846156</v>
      </c>
      <c r="E16" s="19">
        <f>SUMIFS(A.5!K:K,A.5!$A:$A,'Table A.5'!$C$4,A.5!$B:$B,'Table A.5'!$B16)</f>
        <v>1.4749262536873156E-2</v>
      </c>
      <c r="F16" s="12"/>
      <c r="G16" s="12"/>
      <c r="H16" s="12"/>
    </row>
    <row r="17" spans="2:8" x14ac:dyDescent="0.2">
      <c r="B17" t="s">
        <v>27</v>
      </c>
      <c r="C17" s="91">
        <f>SUMIFS(A.5!I:I,A.5!$A:$A,'Table A.5'!$C$4,A.5!$B:$B,'Table A.5'!$B17)</f>
        <v>0.44385784662398997</v>
      </c>
      <c r="D17" s="19">
        <f>SUMIFS(A.5!J:J,A.5!$A:$A,'Table A.5'!$C$4,A.5!$B:$B,'Table A.5'!$B17)</f>
        <v>0.39696969696969697</v>
      </c>
      <c r="E17" s="19">
        <f>SUMIFS(A.5!K:K,A.5!$A:$A,'Table A.5'!$C$4,A.5!$B:$B,'Table A.5'!$B17)</f>
        <v>0.14454277286135694</v>
      </c>
      <c r="F17" s="12"/>
      <c r="G17" s="12"/>
      <c r="H17" s="12"/>
    </row>
    <row r="18" spans="2:8" x14ac:dyDescent="0.2">
      <c r="B18" t="s">
        <v>28</v>
      </c>
      <c r="C18" s="91">
        <f>SUMIFS(A.5!I:I,A.5!$A:$A,'Table A.5'!$C$4,A.5!$B:$B,'Table A.5'!$B18)</f>
        <v>6.6077705688031285E-2</v>
      </c>
      <c r="D18" s="19">
        <f>SUMIFS(A.5!J:J,A.5!$A:$A,'Table A.5'!$C$4,A.5!$B:$B,'Table A.5'!$B18)</f>
        <v>0.32817337461300311</v>
      </c>
      <c r="E18" s="19">
        <f>SUMIFS(A.5!K:K,A.5!$A:$A,'Table A.5'!$C$4,A.5!$B:$B,'Table A.5'!$B18)</f>
        <v>0.17994100294985252</v>
      </c>
      <c r="F18" s="12"/>
      <c r="G18" s="12"/>
      <c r="H18" s="12"/>
    </row>
    <row r="19" spans="2:8" x14ac:dyDescent="0.2">
      <c r="B19" s="15" t="s">
        <v>29</v>
      </c>
      <c r="C19" s="91">
        <f>SUMIFS(A.5!I:I,A.5!$A:$A,'Table A.5'!$C$4,A.5!$B:$B,'Table A.5'!$B19)</f>
        <v>0.213313769871049</v>
      </c>
      <c r="D19" s="19">
        <f>SUMIFS(A.5!J:J,A.5!$A:$A,'Table A.5'!$C$4,A.5!$B:$B,'Table A.5'!$B19)</f>
        <v>0.46312684365781709</v>
      </c>
      <c r="E19" s="19">
        <f>SUMIFS(A.5!K:K,A.5!$A:$A,'Table A.5'!$C$4,A.5!$B:$B,'Table A.5'!$B19)</f>
        <v>6.1946902654867256E-2</v>
      </c>
      <c r="F19" s="12"/>
      <c r="G19" s="12"/>
      <c r="H19" s="12"/>
    </row>
    <row r="20" spans="2:8" x14ac:dyDescent="0.2">
      <c r="B20" t="s">
        <v>57</v>
      </c>
      <c r="C20" s="91">
        <f>SUMIFS(A.5!I:I,A.5!$A:$A,'Table A.5'!$C$4,A.5!$B:$B,'Table A.5'!$B20)</f>
        <v>5.6487604815273817E-2</v>
      </c>
      <c r="D20" s="19">
        <f>SUMIFS(A.5!J:J,A.5!$A:$A,'Table A.5'!$C$4,A.5!$B:$B,'Table A.5'!$B20)</f>
        <v>0.29712460063897761</v>
      </c>
      <c r="E20" s="19">
        <f>SUMIFS(A.5!K:K,A.5!$A:$A,'Table A.5'!$C$4,A.5!$B:$B,'Table A.5'!$B20)</f>
        <v>0.13864306784660768</v>
      </c>
      <c r="F20" s="12"/>
      <c r="G20" s="12"/>
      <c r="H20" s="12"/>
    </row>
    <row r="21" spans="2:8" x14ac:dyDescent="0.2">
      <c r="B21" t="s">
        <v>58</v>
      </c>
      <c r="C21" s="91">
        <f>SUMIFS(A.5!I:I,A.5!$A:$A,'Table A.5'!$C$4,A.5!$B:$B,'Table A.5'!$B21)</f>
        <v>0.28511299564744408</v>
      </c>
      <c r="D21" s="19">
        <f>SUMIFS(A.5!J:J,A.5!$A:$A,'Table A.5'!$C$4,A.5!$B:$B,'Table A.5'!$B21)</f>
        <v>0.451505016722408</v>
      </c>
      <c r="E21" s="19">
        <f>SUMIFS(A.5!K:K,A.5!$A:$A,'Table A.5'!$C$4,A.5!$B:$B,'Table A.5'!$B21)</f>
        <v>0.10324483775811209</v>
      </c>
      <c r="F21" s="12"/>
      <c r="G21" s="12"/>
      <c r="H21" s="12"/>
    </row>
    <row r="22" spans="2:8" x14ac:dyDescent="0.2">
      <c r="B22" t="s">
        <v>59</v>
      </c>
      <c r="C22" s="91">
        <f>SUMIFS(A.5!I:I,A.5!$A:$A,'Table A.5'!$C$4,A.5!$B:$B,'Table A.5'!$B22)</f>
        <v>2.5567757611956399E-2</v>
      </c>
      <c r="D22" s="19">
        <f>SUMIFS(A.5!J:J,A.5!$A:$A,'Table A.5'!$C$4,A.5!$B:$B,'Table A.5'!$B22)</f>
        <v>0.26984126984126983</v>
      </c>
      <c r="E22" s="19">
        <f>SUMIFS(A.5!K:K,A.5!$A:$A,'Table A.5'!$C$4,A.5!$B:$B,'Table A.5'!$B22)</f>
        <v>0.25073746312684364</v>
      </c>
      <c r="F22" s="12"/>
      <c r="G22" s="12"/>
      <c r="H22" s="12"/>
    </row>
    <row r="23" spans="2:8" x14ac:dyDescent="0.2">
      <c r="B23" t="s">
        <v>32</v>
      </c>
      <c r="C23" s="91">
        <f>SUMIFS(A.5!I:I,A.5!$A:$A,'Table A.5'!$C$4,A.5!$B:$B,'Table A.5'!$B23)</f>
        <v>-5.3568320439657535E-3</v>
      </c>
      <c r="D23" s="19">
        <f>SUMIFS(A.5!J:J,A.5!$A:$A,'Table A.5'!$C$4,A.5!$B:$B,'Table A.5'!$B23)</f>
        <v>0.32398753894080995</v>
      </c>
      <c r="E23" s="19">
        <f>SUMIFS(A.5!K:K,A.5!$A:$A,'Table A.5'!$C$4,A.5!$B:$B,'Table A.5'!$B23)</f>
        <v>0.25958702064896755</v>
      </c>
      <c r="F23" s="12"/>
      <c r="G23" s="12"/>
      <c r="H23" s="12"/>
    </row>
    <row r="24" spans="2:8" x14ac:dyDescent="0.2">
      <c r="B24" t="s">
        <v>33</v>
      </c>
      <c r="C24" s="91">
        <f>SUMIFS(A.5!I:I,A.5!$A:$A,'Table A.5'!$C$4,A.5!$B:$B,'Table A.5'!$B24)</f>
        <v>2.468578092611029E-3</v>
      </c>
      <c r="D24" s="19">
        <f>SUMIFS(A.5!J:J,A.5!$A:$A,'Table A.5'!$C$4,A.5!$B:$B,'Table A.5'!$B24)</f>
        <v>0.2910958904109589</v>
      </c>
      <c r="E24" s="19">
        <f>SUMIFS(A.5!K:K,A.5!$A:$A,'Table A.5'!$C$4,A.5!$B:$B,'Table A.5'!$B24)</f>
        <v>0.2359882005899705</v>
      </c>
      <c r="F24" s="12"/>
      <c r="G24" s="12"/>
      <c r="H24" s="12"/>
    </row>
    <row r="25" spans="2:8" x14ac:dyDescent="0.2">
      <c r="B25" t="s">
        <v>34</v>
      </c>
      <c r="C25" s="91">
        <f>SUMIFS(A.5!I:I,A.5!$A:$A,'Table A.5'!$C$4,A.5!$B:$B,'Table A.5'!$B25)</f>
        <v>3.2684658967285118E-2</v>
      </c>
      <c r="D25" s="19">
        <f>SUMIFS(A.5!J:J,A.5!$A:$A,'Table A.5'!$C$4,A.5!$B:$B,'Table A.5'!$B25)</f>
        <v>0.31799163179916318</v>
      </c>
      <c r="E25" s="19">
        <f>SUMIFS(A.5!K:K,A.5!$A:$A,'Table A.5'!$C$4,A.5!$B:$B,'Table A.5'!$B25)</f>
        <v>0.16814159292035399</v>
      </c>
      <c r="F25" s="12"/>
      <c r="G25" s="12"/>
      <c r="H25" s="12"/>
    </row>
    <row r="26" spans="2:8" x14ac:dyDescent="0.2">
      <c r="B26" s="15" t="s">
        <v>52</v>
      </c>
      <c r="C26" s="91">
        <f>SUMIFS(A.5!I:I,A.5!$A:$A,'Table A.5'!$C$4,A.5!$B:$B,'Table A.5'!$B26)</f>
        <v>5.9849438132651089E-2</v>
      </c>
      <c r="D26" s="19">
        <f>SUMIFS(A.5!J:J,A.5!$A:$A,'Table A.5'!$C$4,A.5!$B:$B,'Table A.5'!$B26)</f>
        <v>0.26548672566371684</v>
      </c>
      <c r="E26" s="19">
        <f>SUMIFS(A.5!K:K,A.5!$A:$A,'Table A.5'!$C$4,A.5!$B:$B,'Table A.5'!$B26)</f>
        <v>0.11209439528023599</v>
      </c>
      <c r="F26" s="12"/>
      <c r="G26" s="12"/>
      <c r="H26" s="12"/>
    </row>
    <row r="28" spans="2:8" s="9" customFormat="1" ht="62.25" customHeight="1" x14ac:dyDescent="0.2">
      <c r="B28" s="121" t="s">
        <v>68</v>
      </c>
      <c r="C28" s="121"/>
      <c r="D28" s="121"/>
      <c r="E28" s="121"/>
    </row>
  </sheetData>
  <mergeCells count="2">
    <mergeCell ref="B28:E28"/>
    <mergeCell ref="B2:E2"/>
  </mergeCells>
  <pageMargins left="0.7" right="0.7" top="0.75" bottom="0.75" header="0.3" footer="0.3"/>
  <ignoredErrors>
    <ignoredError sqref="C7:E7" calculatedColumn="1"/>
  </ignoredErrors>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5499A750-0D4A-4F07-ACCA-AF59937FA13F}">
          <x14:formula1>
            <xm:f>A.5!$O$2:$O$16</xm:f>
          </x14:formula1>
          <xm:sqref>C4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98107-2FFC-4376-B323-8FB4595039B5}">
  <sheetPr codeName="Sheet5"/>
  <dimension ref="B2:L27"/>
  <sheetViews>
    <sheetView workbookViewId="0">
      <selection activeCell="D29" sqref="D29"/>
    </sheetView>
  </sheetViews>
  <sheetFormatPr baseColWidth="10" defaultColWidth="9.1640625" defaultRowHeight="15" x14ac:dyDescent="0.2"/>
  <cols>
    <col min="1" max="1" width="4.83203125" style="7" customWidth="1"/>
    <col min="2" max="2" width="39.33203125" style="7" customWidth="1"/>
    <col min="3" max="8" width="17.6640625" style="7" customWidth="1"/>
    <col min="9" max="16384" width="9.1640625" style="7"/>
  </cols>
  <sheetData>
    <row r="2" spans="2:12" x14ac:dyDescent="0.2">
      <c r="B2" s="118" t="s">
        <v>241</v>
      </c>
      <c r="C2" s="118"/>
      <c r="D2" s="118"/>
      <c r="E2" s="118"/>
    </row>
    <row r="4" spans="2:12" ht="17" thickBot="1" x14ac:dyDescent="0.25">
      <c r="B4" s="8" t="s">
        <v>83</v>
      </c>
      <c r="C4" s="3" t="s">
        <v>70</v>
      </c>
      <c r="D4" s="20">
        <f>VLOOKUP($C$4,A.6!$Q$2:$S$4,2,FALSE)</f>
        <v>5</v>
      </c>
      <c r="E4" s="20">
        <f>VLOOKUP($C$4,A.6!$Q$2:$S$4,3,FALSE)</f>
        <v>11</v>
      </c>
      <c r="G4" s="10"/>
    </row>
    <row r="5" spans="2:12" x14ac:dyDescent="0.2">
      <c r="H5" s="10"/>
      <c r="J5" s="10"/>
    </row>
    <row r="6" spans="2:12" s="9" customFormat="1" ht="32" x14ac:dyDescent="0.2">
      <c r="B6" s="5" t="s">
        <v>84</v>
      </c>
      <c r="C6" s="5" t="s">
        <v>85</v>
      </c>
      <c r="D6" s="5" t="s">
        <v>86</v>
      </c>
      <c r="E6" s="5" t="s">
        <v>80</v>
      </c>
      <c r="F6" s="11"/>
      <c r="G6" s="11"/>
      <c r="H6" s="11"/>
      <c r="I6" s="11"/>
      <c r="J6" s="11"/>
      <c r="K6" s="11"/>
      <c r="L6" s="11"/>
    </row>
    <row r="7" spans="2:12" x14ac:dyDescent="0.2">
      <c r="B7" s="6" t="s">
        <v>1</v>
      </c>
      <c r="C7" s="13">
        <f>VLOOKUP(Table1345[[#This Row],[Breakdown]],A.6!$A$2:$M$16,D$4,FALSE)</f>
        <v>7.9227328300476074E-2</v>
      </c>
      <c r="D7" s="13">
        <f>VLOOKUP(Table1345[[#This Row],[Breakdown]],A.6!$A$2:$M$16,E$4,FALSE)</f>
        <v>5.0787612795829773E-2</v>
      </c>
      <c r="E7" s="13">
        <f>SUM(Table1345[[#This Row],[Spending pressures]:[Non-tax income pressures]])</f>
        <v>0.13001494109630585</v>
      </c>
      <c r="F7" s="12"/>
      <c r="G7" s="12"/>
      <c r="H7" s="12"/>
    </row>
    <row r="8" spans="2:12" x14ac:dyDescent="0.2">
      <c r="B8" s="95"/>
      <c r="C8" s="13"/>
      <c r="D8" s="13"/>
      <c r="E8" s="13"/>
      <c r="F8" s="12"/>
      <c r="H8" s="12"/>
    </row>
    <row r="9" spans="2:12" x14ac:dyDescent="0.2">
      <c r="B9" s="101" t="s">
        <v>81</v>
      </c>
      <c r="C9" s="13"/>
      <c r="D9" s="13"/>
      <c r="E9" s="13"/>
      <c r="F9" s="12"/>
      <c r="G9" s="22"/>
      <c r="H9" s="12"/>
    </row>
    <row r="10" spans="2:12" x14ac:dyDescent="0.2">
      <c r="B10" s="6" t="s">
        <v>2</v>
      </c>
      <c r="C10" s="13">
        <f>VLOOKUP(Table1345[[#This Row],[Breakdown]],A.6!$A$2:$M$16,D$4,FALSE)</f>
        <v>8.208020031452179E-2</v>
      </c>
      <c r="D10" s="13">
        <f>VLOOKUP(Table1345[[#This Row],[Breakdown]],A.6!$A$2:$M$16,E$4,FALSE)</f>
        <v>6.1950806528329849E-2</v>
      </c>
      <c r="E10" s="13">
        <f>SUM(Table1345[[#This Row],[Spending pressures]:[Non-tax income pressures]])</f>
        <v>0.14403100684285164</v>
      </c>
      <c r="F10" s="12"/>
      <c r="G10" s="12"/>
      <c r="H10" s="12"/>
    </row>
    <row r="11" spans="2:12" x14ac:dyDescent="0.2">
      <c r="B11" s="6" t="s">
        <v>3</v>
      </c>
      <c r="C11" s="13">
        <f>VLOOKUP(Table1345[[#This Row],[Breakdown]],A.6!$A$2:$M$16,D$4,FALSE)</f>
        <v>7.9792410135269165E-2</v>
      </c>
      <c r="D11" s="13">
        <f>VLOOKUP(Table1345[[#This Row],[Breakdown]],A.6!$A$2:$M$16,E$4,FALSE)</f>
        <v>5.096912756562233E-2</v>
      </c>
      <c r="E11" s="13">
        <f>SUM(Table1345[[#This Row],[Spending pressures]:[Non-tax income pressures]])</f>
        <v>0.13076153770089149</v>
      </c>
      <c r="F11" s="12"/>
      <c r="G11" s="12"/>
      <c r="H11" s="12"/>
    </row>
    <row r="12" spans="2:12" x14ac:dyDescent="0.2">
      <c r="B12" s="6" t="s">
        <v>4</v>
      </c>
      <c r="C12" s="13">
        <f>VLOOKUP(Table1345[[#This Row],[Breakdown]],A.6!$A$2:$M$16,D$4,FALSE)</f>
        <v>8.0676853656768799E-2</v>
      </c>
      <c r="D12" s="13">
        <f>VLOOKUP(Table1345[[#This Row],[Breakdown]],A.6!$A$2:$M$16,E$4,FALSE)</f>
        <v>1.6309456899762154E-2</v>
      </c>
      <c r="E12" s="13">
        <f>SUM(Table1345[[#This Row],[Spending pressures]:[Non-tax income pressures]])</f>
        <v>9.6986310556530952E-2</v>
      </c>
      <c r="F12" s="12"/>
      <c r="G12" s="12"/>
      <c r="H12" s="12"/>
    </row>
    <row r="13" spans="2:12" x14ac:dyDescent="0.2">
      <c r="B13" s="6" t="s">
        <v>5</v>
      </c>
      <c r="C13" s="13">
        <f>VLOOKUP(Table1345[[#This Row],[Breakdown]],A.6!$A$2:$M$16,D$4,FALSE)</f>
        <v>6.2246415764093399E-2</v>
      </c>
      <c r="D13" s="13">
        <f>VLOOKUP(Table1345[[#This Row],[Breakdown]],A.6!$A$2:$M$16,E$4,FALSE)</f>
        <v>0.1695963442325592</v>
      </c>
      <c r="E13" s="13">
        <f>SUM(Table1345[[#This Row],[Spending pressures]:[Non-tax income pressures]])</f>
        <v>0.2318427599966526</v>
      </c>
      <c r="F13" s="12"/>
      <c r="G13" s="12"/>
      <c r="H13" s="12"/>
    </row>
    <row r="14" spans="2:12" x14ac:dyDescent="0.2">
      <c r="B14" s="6" t="s">
        <v>6</v>
      </c>
      <c r="C14" s="13">
        <f>VLOOKUP(Table1345[[#This Row],[Breakdown]],A.6!$A$2:$M$16,D$4,FALSE)</f>
        <v>7.9702332615852356E-2</v>
      </c>
      <c r="D14" s="13">
        <f>VLOOKUP(Table1345[[#This Row],[Breakdown]],A.6!$A$2:$M$16,E$4,FALSE)</f>
        <v>5.2696514874696732E-2</v>
      </c>
      <c r="E14" s="13">
        <f>SUM(Table1345[[#This Row],[Spending pressures]:[Non-tax income pressures]])</f>
        <v>0.13239884749054909</v>
      </c>
      <c r="F14" s="12"/>
      <c r="G14" s="12"/>
      <c r="H14" s="12"/>
    </row>
    <row r="15" spans="2:12" x14ac:dyDescent="0.2">
      <c r="B15" s="95"/>
      <c r="C15" s="13"/>
      <c r="D15" s="13"/>
      <c r="E15" s="13"/>
      <c r="F15" s="12"/>
      <c r="H15" s="12"/>
    </row>
    <row r="16" spans="2:12" x14ac:dyDescent="0.2">
      <c r="B16" s="101" t="s">
        <v>82</v>
      </c>
      <c r="C16" s="13"/>
      <c r="D16" s="13"/>
      <c r="E16" s="13"/>
      <c r="F16" s="12"/>
      <c r="G16" s="22"/>
      <c r="H16" s="12"/>
    </row>
    <row r="17" spans="2:8" x14ac:dyDescent="0.2">
      <c r="B17" s="6" t="s">
        <v>7</v>
      </c>
      <c r="C17" s="13">
        <f>VLOOKUP(Table1345[[#This Row],[Breakdown]],A.6!$A$2:$M$16,D$4,FALSE)</f>
        <v>8.4048636257648468E-2</v>
      </c>
      <c r="D17" s="13">
        <f>VLOOKUP(Table1345[[#This Row],[Breakdown]],A.6!$A$2:$M$16,E$4,FALSE)</f>
        <v>4.8511642962694168E-2</v>
      </c>
      <c r="E17" s="13">
        <f>SUM(Table1345[[#This Row],[Spending pressures]:[Non-tax income pressures]])</f>
        <v>0.13256027922034264</v>
      </c>
      <c r="F17" s="12"/>
      <c r="G17" s="12"/>
      <c r="H17" s="12"/>
    </row>
    <row r="18" spans="2:8" x14ac:dyDescent="0.2">
      <c r="B18" s="6" t="s">
        <v>8</v>
      </c>
      <c r="C18" s="13">
        <f>VLOOKUP(Table1345[[#This Row],[Breakdown]],A.6!$A$2:$M$16,D$4,FALSE)</f>
        <v>6.9938011467456818E-2</v>
      </c>
      <c r="D18" s="13">
        <f>VLOOKUP(Table1345[[#This Row],[Breakdown]],A.6!$A$2:$M$16,E$4,FALSE)</f>
        <v>4.9199864268302917E-2</v>
      </c>
      <c r="E18" s="13">
        <f>SUM(Table1345[[#This Row],[Spending pressures]:[Non-tax income pressures]])</f>
        <v>0.11913787573575974</v>
      </c>
      <c r="F18" s="12"/>
      <c r="G18" s="12"/>
      <c r="H18" s="12"/>
    </row>
    <row r="19" spans="2:8" x14ac:dyDescent="0.2">
      <c r="B19" s="6" t="s">
        <v>9</v>
      </c>
      <c r="C19" s="13">
        <f>VLOOKUP(Table1345[[#This Row],[Breakdown]],A.6!$A$2:$M$16,D$4,FALSE)</f>
        <v>8.208020031452179E-2</v>
      </c>
      <c r="D19" s="13">
        <f>VLOOKUP(Table1345[[#This Row],[Breakdown]],A.6!$A$2:$M$16,E$4,FALSE)</f>
        <v>6.1950806528329849E-2</v>
      </c>
      <c r="E19" s="13">
        <f>SUM(Table1345[[#This Row],[Spending pressures]:[Non-tax income pressures]])</f>
        <v>0.14403100684285164</v>
      </c>
      <c r="F19" s="12"/>
      <c r="G19" s="12"/>
      <c r="H19" s="12"/>
    </row>
    <row r="20" spans="2:8" x14ac:dyDescent="0.2">
      <c r="B20" s="6" t="s">
        <v>10</v>
      </c>
      <c r="C20" s="13">
        <f>VLOOKUP(Table1345[[#This Row],[Breakdown]],A.6!$A$2:$M$16,D$4,FALSE)</f>
        <v>7.4437282979488373E-2</v>
      </c>
      <c r="D20" s="13">
        <f>VLOOKUP(Table1345[[#This Row],[Breakdown]],A.6!$A$2:$M$16,E$4,FALSE)</f>
        <v>4.6495210379362106E-2</v>
      </c>
      <c r="E20" s="13">
        <f>SUM(Table1345[[#This Row],[Spending pressures]:[Non-tax income pressures]])</f>
        <v>0.12093249335885048</v>
      </c>
      <c r="F20" s="12"/>
      <c r="G20" s="12"/>
      <c r="H20" s="12"/>
    </row>
    <row r="21" spans="2:8" x14ac:dyDescent="0.2">
      <c r="B21" s="6" t="s">
        <v>11</v>
      </c>
      <c r="C21" s="13">
        <f>VLOOKUP(Table1345[[#This Row],[Breakdown]],A.6!$A$2:$M$16,D$4,FALSE)</f>
        <v>8.8893339037895203E-2</v>
      </c>
      <c r="D21" s="13">
        <f>VLOOKUP(Table1345[[#This Row],[Breakdown]],A.6!$A$2:$M$16,E$4,FALSE)</f>
        <v>5.9870272874832153E-2</v>
      </c>
      <c r="E21" s="13">
        <f>SUM(Table1345[[#This Row],[Spending pressures]:[Non-tax income pressures]])</f>
        <v>0.14876361191272736</v>
      </c>
      <c r="F21" s="12"/>
      <c r="G21" s="12"/>
      <c r="H21" s="12"/>
    </row>
    <row r="22" spans="2:8" x14ac:dyDescent="0.2">
      <c r="B22" s="6" t="s">
        <v>12</v>
      </c>
      <c r="C22" s="13">
        <f>VLOOKUP(Table1345[[#This Row],[Breakdown]],A.6!$A$2:$M$16,D$4,FALSE)</f>
        <v>7.4137404561042786E-2</v>
      </c>
      <c r="D22" s="13">
        <f>VLOOKUP(Table1345[[#This Row],[Breakdown]],A.6!$A$2:$M$16,E$4,FALSE)</f>
        <v>5.0464142113924026E-2</v>
      </c>
      <c r="E22" s="13">
        <f>SUM(Table1345[[#This Row],[Spending pressures]:[Non-tax income pressures]])</f>
        <v>0.12460154667496681</v>
      </c>
      <c r="F22" s="12"/>
      <c r="G22" s="12"/>
      <c r="H22" s="12"/>
    </row>
    <row r="23" spans="2:8" x14ac:dyDescent="0.2">
      <c r="B23" s="6" t="s">
        <v>13</v>
      </c>
      <c r="C23" s="13">
        <f>VLOOKUP(Table1345[[#This Row],[Breakdown]],A.6!$A$2:$M$16,D$4,FALSE)</f>
        <v>8.1381633877754211E-2</v>
      </c>
      <c r="D23" s="13">
        <f>VLOOKUP(Table1345[[#This Row],[Breakdown]],A.6!$A$2:$M$16,E$4,FALSE)</f>
        <v>5.1961410790681839E-2</v>
      </c>
      <c r="E23" s="13">
        <f>SUM(Table1345[[#This Row],[Spending pressures]:[Non-tax income pressures]])</f>
        <v>0.13334304466843605</v>
      </c>
      <c r="F23" s="12"/>
      <c r="G23" s="12"/>
      <c r="H23" s="12"/>
    </row>
    <row r="24" spans="2:8" x14ac:dyDescent="0.2">
      <c r="B24" s="6" t="s">
        <v>14</v>
      </c>
      <c r="C24" s="13">
        <f>VLOOKUP(Table1345[[#This Row],[Breakdown]],A.6!$A$2:$M$16,D$4,FALSE)</f>
        <v>8.0388389527797699E-2</v>
      </c>
      <c r="D24" s="13">
        <f>VLOOKUP(Table1345[[#This Row],[Breakdown]],A.6!$A$2:$M$16,E$4,FALSE)</f>
        <v>3.8003627210855484E-2</v>
      </c>
      <c r="E24" s="13">
        <f>SUM(Table1345[[#This Row],[Spending pressures]:[Non-tax income pressures]])</f>
        <v>0.11839201673865318</v>
      </c>
      <c r="F24" s="12"/>
      <c r="G24" s="12"/>
      <c r="H24" s="12"/>
    </row>
    <row r="25" spans="2:8" x14ac:dyDescent="0.2">
      <c r="B25" s="6" t="s">
        <v>15</v>
      </c>
      <c r="C25" s="13">
        <f>VLOOKUP(Table1345[[#This Row],[Breakdown]],A.6!$A$2:$M$16,D$4,FALSE)</f>
        <v>7.5251922011375427E-2</v>
      </c>
      <c r="D25" s="13">
        <f>VLOOKUP(Table1345[[#This Row],[Breakdown]],A.6!$A$2:$M$16,E$4,FALSE)</f>
        <v>3.9049293845891953E-2</v>
      </c>
      <c r="E25" s="13">
        <f>SUM(Table1345[[#This Row],[Spending pressures]:[Non-tax income pressures]])</f>
        <v>0.11430121585726738</v>
      </c>
      <c r="F25" s="12"/>
      <c r="G25" s="12"/>
      <c r="H25" s="12"/>
    </row>
    <row r="27" spans="2:8" s="9" customFormat="1" ht="51" customHeight="1" x14ac:dyDescent="0.2">
      <c r="B27" s="121" t="s">
        <v>103</v>
      </c>
      <c r="C27" s="121"/>
      <c r="D27" s="121"/>
      <c r="E27" s="121"/>
    </row>
  </sheetData>
  <mergeCells count="2">
    <mergeCell ref="B27:E27"/>
    <mergeCell ref="B2:E2"/>
  </mergeCell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78EC52DC-C26B-4BA8-A442-E2FB4AA65147}">
          <x14:formula1>
            <xm:f>A.6!$Q$2:$Q$4</xm:f>
          </x14:formula1>
          <xm:sqref>C4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30592-5229-4064-9CA3-124D0FBDB8AE}">
  <sheetPr codeName="Sheet6"/>
  <dimension ref="A2:L33"/>
  <sheetViews>
    <sheetView workbookViewId="0">
      <selection activeCell="C6" sqref="C6"/>
    </sheetView>
  </sheetViews>
  <sheetFormatPr baseColWidth="10" defaultColWidth="9.1640625" defaultRowHeight="15" x14ac:dyDescent="0.2"/>
  <cols>
    <col min="1" max="1" width="4.83203125" style="7" customWidth="1"/>
    <col min="2" max="2" width="39.33203125" style="7" customWidth="1"/>
    <col min="3" max="5" width="24.1640625" style="7" customWidth="1"/>
    <col min="6" max="8" width="17.6640625" style="7" customWidth="1"/>
    <col min="9" max="16384" width="9.1640625" style="7"/>
  </cols>
  <sheetData>
    <row r="2" spans="1:12" x14ac:dyDescent="0.2">
      <c r="B2" s="118" t="s">
        <v>242</v>
      </c>
      <c r="C2" s="118"/>
      <c r="D2" s="118"/>
      <c r="E2" s="118"/>
    </row>
    <row r="4" spans="1:12" ht="17" thickBot="1" x14ac:dyDescent="0.25">
      <c r="B4" s="34" t="s">
        <v>171</v>
      </c>
      <c r="C4" s="36" t="s">
        <v>105</v>
      </c>
    </row>
    <row r="5" spans="1:12" s="9" customFormat="1" ht="17" thickBot="1" x14ac:dyDescent="0.25">
      <c r="B5" s="34" t="s">
        <v>83</v>
      </c>
      <c r="C5" s="37" t="s">
        <v>70</v>
      </c>
      <c r="D5" s="29"/>
      <c r="E5" s="29"/>
      <c r="G5" s="11"/>
    </row>
    <row r="6" spans="1:12" s="31" customFormat="1" ht="29.25" customHeight="1" thickBot="1" x14ac:dyDescent="0.25">
      <c r="B6" s="35" t="s">
        <v>139</v>
      </c>
      <c r="C6" s="37" t="s">
        <v>49</v>
      </c>
      <c r="D6" s="32" t="str">
        <f>INDEX(A.7!S9:T11,MATCH('Table A.7'!C5,A.7!R9:R11,0),MATCH('Table A.7'!C6,A.7!S8:T8,0))</f>
        <v>G:G</v>
      </c>
      <c r="E6" s="32" t="str">
        <f>INDEX(A.7!U9:V11,MATCH('Table A.7'!C5,A.7!R9:R11,0),MATCH('Table A.7'!C6,A.7!S8:T8,0))</f>
        <v>D:D</v>
      </c>
      <c r="G6" s="33"/>
    </row>
    <row r="7" spans="1:12" x14ac:dyDescent="0.2">
      <c r="H7" s="24"/>
      <c r="J7" s="24"/>
    </row>
    <row r="8" spans="1:12" s="9" customFormat="1" ht="16" x14ac:dyDescent="0.2">
      <c r="B8" s="5" t="s">
        <v>84</v>
      </c>
      <c r="C8" s="5" t="s">
        <v>85</v>
      </c>
      <c r="D8" s="5" t="s">
        <v>86</v>
      </c>
      <c r="E8" s="5" t="s">
        <v>80</v>
      </c>
      <c r="F8" s="11"/>
      <c r="G8" s="11"/>
      <c r="H8" s="11"/>
      <c r="I8" s="11"/>
      <c r="J8" s="11"/>
      <c r="K8" s="11"/>
      <c r="L8" s="11"/>
    </row>
    <row r="9" spans="1:12" x14ac:dyDescent="0.2">
      <c r="A9" s="20">
        <v>1</v>
      </c>
      <c r="B9" s="40" t="str">
        <f>VLOOKUP($C$4,A.7!$R$13:$T$16,2,FALSE)</f>
        <v>Least deprived</v>
      </c>
      <c r="C9" s="30">
        <f ca="1">SUMIFS(INDIRECT("'A.7'!"&amp;D$6),A.7!$A:$A,'Table A.7'!$C$4,A.7!$B:$B,'Table A.7'!$A9)</f>
        <v>66.8978271484375</v>
      </c>
      <c r="D9" s="30">
        <f ca="1">SUMIFS(INDIRECT("'A.7'!"&amp;E$6),A.7!$A:$A,'Table A.7'!$C$4,A.7!$B:$B,'Table A.7'!$A9)</f>
        <v>49.558845520019531</v>
      </c>
      <c r="E9" s="30">
        <f ca="1">SUM(Table13456[[#This Row],[Spending pressures]:[Non-tax income pressures]])</f>
        <v>116.45667266845703</v>
      </c>
      <c r="F9" s="12"/>
      <c r="G9" s="12"/>
      <c r="H9" s="12"/>
    </row>
    <row r="10" spans="1:12" x14ac:dyDescent="0.2">
      <c r="A10" s="20">
        <v>2</v>
      </c>
      <c r="B10" s="38" t="s">
        <v>126</v>
      </c>
      <c r="C10" s="30">
        <f ca="1">SUMIFS(INDIRECT("'A.7'!"&amp;D$6),A.7!$A:$A,'Table A.7'!$C$4,A.7!$B:$B,'Table A.7'!$A10)</f>
        <v>72.419609069824219</v>
      </c>
      <c r="D10" s="30">
        <f ca="1">SUMIFS(INDIRECT("'A.7'!"&amp;E$6),A.7!$A:$A,'Table A.7'!$C$4,A.7!$B:$B,'Table A.7'!$A10)</f>
        <v>48.672454833984375</v>
      </c>
      <c r="E10" s="30">
        <f ca="1">SUM(Table13456[[#This Row],[Spending pressures]:[Non-tax income pressures]])</f>
        <v>121.09206390380859</v>
      </c>
      <c r="F10" s="12"/>
      <c r="H10" s="12"/>
    </row>
    <row r="11" spans="1:12" x14ac:dyDescent="0.2">
      <c r="A11" s="20">
        <v>3</v>
      </c>
      <c r="B11" s="38" t="s">
        <v>127</v>
      </c>
      <c r="C11" s="30">
        <f ca="1">SUMIFS(INDIRECT("'A.7'!"&amp;D$6),A.7!$A:$A,'Table A.7'!$C$4,A.7!$B:$B,'Table A.7'!$A11)</f>
        <v>63.366134643554688</v>
      </c>
      <c r="D11" s="30">
        <f ca="1">SUMIFS(INDIRECT("'A.7'!"&amp;E$6),A.7!$A:$A,'Table A.7'!$C$4,A.7!$B:$B,'Table A.7'!$A11)</f>
        <v>39.939823150634766</v>
      </c>
      <c r="E11" s="30">
        <f ca="1">SUM(Table13456[[#This Row],[Spending pressures]:[Non-tax income pressures]])</f>
        <v>103.30595779418945</v>
      </c>
      <c r="F11" s="12"/>
      <c r="G11" s="22"/>
      <c r="H11" s="12"/>
    </row>
    <row r="12" spans="1:12" x14ac:dyDescent="0.2">
      <c r="A12" s="20">
        <v>4</v>
      </c>
      <c r="B12" s="38" t="s">
        <v>128</v>
      </c>
      <c r="C12" s="30">
        <f ca="1">SUMIFS(INDIRECT("'A.7'!"&amp;D$6),A.7!$A:$A,'Table A.7'!$C$4,A.7!$B:$B,'Table A.7'!$A12)</f>
        <v>78.900924682617188</v>
      </c>
      <c r="D12" s="30">
        <f ca="1">SUMIFS(INDIRECT("'A.7'!"&amp;E$6),A.7!$A:$A,'Table A.7'!$C$4,A.7!$B:$B,'Table A.7'!$A12)</f>
        <v>42.117061614990234</v>
      </c>
      <c r="E12" s="30">
        <f ca="1">SUM(Table13456[[#This Row],[Spending pressures]:[Non-tax income pressures]])</f>
        <v>121.01798629760742</v>
      </c>
      <c r="F12" s="12"/>
      <c r="G12" s="12"/>
      <c r="H12" s="12"/>
    </row>
    <row r="13" spans="1:12" x14ac:dyDescent="0.2">
      <c r="A13" s="20">
        <v>5</v>
      </c>
      <c r="B13" s="38" t="s">
        <v>129</v>
      </c>
      <c r="C13" s="30">
        <f ca="1">SUMIFS(INDIRECT("'A.7'!"&amp;D$6),A.7!$A:$A,'Table A.7'!$C$4,A.7!$B:$B,'Table A.7'!$A13)</f>
        <v>81.571868896484375</v>
      </c>
      <c r="D13" s="30">
        <f ca="1">SUMIFS(INDIRECT("'A.7'!"&amp;E$6),A.7!$A:$A,'Table A.7'!$C$4,A.7!$B:$B,'Table A.7'!$A13)</f>
        <v>63.339641571044922</v>
      </c>
      <c r="E13" s="30">
        <f ca="1">SUM(Table13456[[#This Row],[Spending pressures]:[Non-tax income pressures]])</f>
        <v>144.9115104675293</v>
      </c>
      <c r="F13" s="12"/>
      <c r="G13" s="12"/>
      <c r="H13" s="12"/>
    </row>
    <row r="14" spans="1:12" x14ac:dyDescent="0.2">
      <c r="A14" s="20">
        <v>6</v>
      </c>
      <c r="B14" s="38" t="s">
        <v>130</v>
      </c>
      <c r="C14" s="30">
        <f ca="1">SUMIFS(INDIRECT("'A.7'!"&amp;D$6),A.7!$A:$A,'Table A.7'!$C$4,A.7!$B:$B,'Table A.7'!$A14)</f>
        <v>73.73095703125</v>
      </c>
      <c r="D14" s="30">
        <f ca="1">SUMIFS(INDIRECT("'A.7'!"&amp;E$6),A.7!$A:$A,'Table A.7'!$C$4,A.7!$B:$B,'Table A.7'!$A14)</f>
        <v>41.067371368408203</v>
      </c>
      <c r="E14" s="30">
        <f ca="1">SUM(Table13456[[#This Row],[Spending pressures]:[Non-tax income pressures]])</f>
        <v>114.7983283996582</v>
      </c>
      <c r="F14" s="12"/>
      <c r="G14" s="12"/>
      <c r="H14" s="12"/>
    </row>
    <row r="15" spans="1:12" x14ac:dyDescent="0.2">
      <c r="A15" s="20">
        <v>7</v>
      </c>
      <c r="B15" s="38" t="s">
        <v>131</v>
      </c>
      <c r="C15" s="30">
        <f ca="1">SUMIFS(INDIRECT("'A.7'!"&amp;D$6),A.7!$A:$A,'Table A.7'!$C$4,A.7!$B:$B,'Table A.7'!$A15)</f>
        <v>80.134300231933594</v>
      </c>
      <c r="D15" s="30">
        <f ca="1">SUMIFS(INDIRECT("'A.7'!"&amp;E$6),A.7!$A:$A,'Table A.7'!$C$4,A.7!$B:$B,'Table A.7'!$A15)</f>
        <v>54.201076507568359</v>
      </c>
      <c r="E15" s="30">
        <f ca="1">SUM(Table13456[[#This Row],[Spending pressures]:[Non-tax income pressures]])</f>
        <v>134.33537673950195</v>
      </c>
      <c r="F15" s="12"/>
      <c r="G15" s="12"/>
      <c r="H15" s="12"/>
    </row>
    <row r="16" spans="1:12" x14ac:dyDescent="0.2">
      <c r="A16" s="20">
        <v>8</v>
      </c>
      <c r="B16" s="38" t="s">
        <v>132</v>
      </c>
      <c r="C16" s="30">
        <f ca="1">SUMIFS(INDIRECT("'A.7'!"&amp;D$6),A.7!$A:$A,'Table A.7'!$C$4,A.7!$B:$B,'Table A.7'!$A16)</f>
        <v>94.951103210449219</v>
      </c>
      <c r="D16" s="30">
        <f ca="1">SUMIFS(INDIRECT("'A.7'!"&amp;E$6),A.7!$A:$A,'Table A.7'!$C$4,A.7!$B:$B,'Table A.7'!$A16)</f>
        <v>50.365894317626953</v>
      </c>
      <c r="E16" s="30">
        <f ca="1">SUM(Table13456[[#This Row],[Spending pressures]:[Non-tax income pressures]])</f>
        <v>145.31699752807617</v>
      </c>
      <c r="F16" s="12"/>
      <c r="G16" s="12"/>
      <c r="H16" s="12"/>
    </row>
    <row r="17" spans="1:8" x14ac:dyDescent="0.2">
      <c r="A17" s="20">
        <v>9</v>
      </c>
      <c r="B17" s="38" t="s">
        <v>133</v>
      </c>
      <c r="C17" s="30">
        <f ca="1">SUMIFS(INDIRECT("'A.7'!"&amp;D$6),A.7!$A:$A,'Table A.7'!$C$4,A.7!$B:$B,'Table A.7'!$A17)</f>
        <v>77.239295959472656</v>
      </c>
      <c r="D17" s="30">
        <f ca="1">SUMIFS(INDIRECT("'A.7'!"&amp;E$6),A.7!$A:$A,'Table A.7'!$C$4,A.7!$B:$B,'Table A.7'!$A17)</f>
        <v>46.833412170410156</v>
      </c>
      <c r="E17" s="30">
        <f ca="1">SUM(Table13456[[#This Row],[Spending pressures]:[Non-tax income pressures]])</f>
        <v>124.07270812988281</v>
      </c>
      <c r="F17" s="12"/>
      <c r="G17" s="12"/>
      <c r="H17" s="12"/>
    </row>
    <row r="18" spans="1:8" x14ac:dyDescent="0.2">
      <c r="A18" s="20">
        <v>10</v>
      </c>
      <c r="B18" s="39" t="str">
        <f>VLOOKUP($C$4,A.7!$R$13:$T$16,3,FALSE)</f>
        <v>Most deprived</v>
      </c>
      <c r="C18" s="30">
        <f ca="1">SUMIFS(INDIRECT("'A.7'!"&amp;D$6),A.7!$A:$A,'Table A.7'!$C$4,A.7!$B:$B,'Table A.7'!$A18)</f>
        <v>95.90704345703125</v>
      </c>
      <c r="D18" s="30">
        <f ca="1">SUMIFS(INDIRECT("'A.7'!"&amp;E$6),A.7!$A:$A,'Table A.7'!$C$4,A.7!$B:$B,'Table A.7'!$A18)</f>
        <v>70.767463684082031</v>
      </c>
      <c r="E18" s="30">
        <f ca="1">SUM(Table13456[[#This Row],[Spending pressures]:[Non-tax income pressures]])</f>
        <v>166.67450714111328</v>
      </c>
      <c r="F18" s="12"/>
      <c r="H18" s="12"/>
    </row>
    <row r="19" spans="1:8" x14ac:dyDescent="0.2">
      <c r="B19" s="24"/>
      <c r="C19" s="25"/>
      <c r="D19" s="25"/>
      <c r="E19" s="25"/>
      <c r="F19" s="12"/>
      <c r="H19" s="12"/>
    </row>
    <row r="20" spans="1:8" s="9" customFormat="1" ht="50.25" customHeight="1" x14ac:dyDescent="0.2">
      <c r="B20" s="121" t="s">
        <v>151</v>
      </c>
      <c r="C20" s="121"/>
      <c r="D20" s="121"/>
      <c r="E20" s="121"/>
    </row>
    <row r="21" spans="1:8" x14ac:dyDescent="0.2">
      <c r="B21" s="122"/>
      <c r="C21" s="122"/>
      <c r="D21" s="122"/>
      <c r="E21" s="122"/>
      <c r="G21" s="24"/>
      <c r="H21" s="24"/>
    </row>
    <row r="22" spans="1:8" ht="62.25" customHeight="1" x14ac:dyDescent="0.2">
      <c r="B22" s="119" t="s">
        <v>181</v>
      </c>
      <c r="C22" s="119"/>
      <c r="D22" s="119"/>
      <c r="E22" s="119"/>
      <c r="G22" s="24"/>
    </row>
    <row r="23" spans="1:8" x14ac:dyDescent="0.2">
      <c r="G23" s="24"/>
    </row>
    <row r="25" spans="1:8" x14ac:dyDescent="0.2">
      <c r="E25" s="41"/>
    </row>
    <row r="26" spans="1:8" x14ac:dyDescent="0.2">
      <c r="E26" s="41"/>
      <c r="H26" s="24"/>
    </row>
    <row r="28" spans="1:8" x14ac:dyDescent="0.2">
      <c r="G28" s="24"/>
      <c r="H28" s="24"/>
    </row>
    <row r="29" spans="1:8" x14ac:dyDescent="0.2">
      <c r="G29" s="24"/>
    </row>
    <row r="30" spans="1:8" x14ac:dyDescent="0.2">
      <c r="G30" s="24"/>
    </row>
    <row r="31" spans="1:8" x14ac:dyDescent="0.2">
      <c r="G31" s="24"/>
    </row>
    <row r="33" spans="8:8" x14ac:dyDescent="0.2">
      <c r="H33" s="24"/>
    </row>
  </sheetData>
  <mergeCells count="4">
    <mergeCell ref="B20:E20"/>
    <mergeCell ref="B21:E21"/>
    <mergeCell ref="B22:E22"/>
    <mergeCell ref="B2:E2"/>
  </mergeCells>
  <conditionalFormatting sqref="C9:E18">
    <cfRule type="expression" dxfId="63" priority="1">
      <formula>$C$6 = "As a % of adjusted revenue expenditure"</formula>
    </cfRule>
    <cfRule type="expression" dxfId="62" priority="2">
      <formula>$C$6 = "Per capita (£)"</formula>
    </cfRule>
  </conditionalFormatting>
  <pageMargins left="0.7" right="0.7" top="0.75" bottom="0.75" header="0.3" footer="0.3"/>
  <ignoredErrors>
    <ignoredError sqref="B10:B17" numberStoredAsText="1"/>
  </ignoredErrors>
  <tableParts count="1">
    <tablePart r:id="rId1"/>
  </tableParts>
  <extLst>
    <ext xmlns:x14="http://schemas.microsoft.com/office/spreadsheetml/2009/9/main" uri="{CCE6A557-97BC-4b89-ADB6-D9C93CAAB3DF}">
      <x14:dataValidations xmlns:xm="http://schemas.microsoft.com/office/excel/2006/main" count="3">
        <x14:dataValidation type="list" allowBlank="1" showInputMessage="1" showErrorMessage="1" xr:uid="{DCA80E1E-B87A-4AC4-A52F-98768AD24128}">
          <x14:formula1>
            <xm:f>A.7!$S$2:$S$4</xm:f>
          </x14:formula1>
          <xm:sqref>C5</xm:sqref>
        </x14:dataValidation>
        <x14:dataValidation type="list" allowBlank="1" showInputMessage="1" showErrorMessage="1" xr:uid="{F089928C-1FF3-4CC6-9AC1-C16F7870B727}">
          <x14:formula1>
            <xm:f>A.7!$R$2:$R$5</xm:f>
          </x14:formula1>
          <xm:sqref>C4</xm:sqref>
        </x14:dataValidation>
        <x14:dataValidation type="list" allowBlank="1" showInputMessage="1" showErrorMessage="1" xr:uid="{886946D0-0961-45CC-84DB-96E2F2C35B44}">
          <x14:formula1>
            <xm:f>A.7!$T$2:$T$3</xm:f>
          </x14:formula1>
          <xm:sqref>C6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0A353-DC9F-4BC7-B9CB-E415E5D83BC4}">
  <sheetPr codeName="Sheet7"/>
  <dimension ref="B2:H25"/>
  <sheetViews>
    <sheetView workbookViewId="0">
      <selection activeCell="F24" sqref="F24"/>
    </sheetView>
  </sheetViews>
  <sheetFormatPr baseColWidth="10" defaultColWidth="9.1640625" defaultRowHeight="15" x14ac:dyDescent="0.2"/>
  <cols>
    <col min="1" max="1" width="4.83203125" style="7" customWidth="1"/>
    <col min="2" max="2" width="39.33203125" style="7" customWidth="1"/>
    <col min="3" max="3" width="19.83203125" style="7" customWidth="1"/>
    <col min="4" max="8" width="17.6640625" style="7" customWidth="1"/>
    <col min="9" max="16384" width="9.1640625" style="7"/>
  </cols>
  <sheetData>
    <row r="2" spans="2:8" x14ac:dyDescent="0.2">
      <c r="B2" s="118" t="s">
        <v>244</v>
      </c>
      <c r="C2" s="118"/>
      <c r="D2" s="118"/>
      <c r="E2" s="118"/>
    </row>
    <row r="4" spans="2:8" ht="17" thickBot="1" x14ac:dyDescent="0.25">
      <c r="B4" s="8" t="s">
        <v>43</v>
      </c>
      <c r="C4" s="3" t="s">
        <v>1</v>
      </c>
    </row>
    <row r="5" spans="2:8" ht="17" thickBot="1" x14ac:dyDescent="0.25">
      <c r="B5" s="8" t="s">
        <v>83</v>
      </c>
      <c r="C5" s="3" t="s">
        <v>70</v>
      </c>
    </row>
    <row r="6" spans="2:8" ht="17" thickBot="1" x14ac:dyDescent="0.25">
      <c r="B6" s="8" t="s">
        <v>172</v>
      </c>
      <c r="C6" s="3" t="s">
        <v>70</v>
      </c>
    </row>
    <row r="8" spans="2:8" s="9" customFormat="1" ht="32" x14ac:dyDescent="0.2">
      <c r="B8" s="46" t="s">
        <v>173</v>
      </c>
      <c r="C8" s="45" t="s">
        <v>153</v>
      </c>
      <c r="D8" s="45" t="s">
        <v>49</v>
      </c>
      <c r="E8" s="45" t="s">
        <v>141</v>
      </c>
      <c r="F8" s="11"/>
      <c r="G8" s="11"/>
      <c r="H8" s="11"/>
    </row>
    <row r="9" spans="2:8" x14ac:dyDescent="0.2">
      <c r="B9" s="14" t="s">
        <v>85</v>
      </c>
      <c r="C9" s="48">
        <f>SUMIFS(A.8!$F:$F,A.8!$A:$A,'Table A.8'!$C$5,A.8!$B:$B,'Table A.8'!$C$6,A.8!$C:$C,Table137[[#Headers],[Cash (£s millions)]],A.8!$D:$D,'Table A.8'!$C$4,A.8!$E:$E,Table137[[#This Row],[Column1]])</f>
        <v>4400.2109976969659</v>
      </c>
      <c r="D9" s="6">
        <f>SUMIFS(A.8!$F:$F,A.8!$A:$A,'Table A.8'!$C$5,A.8!$B:$B,'Table A.8'!$C$6,A.8!$C:$C,Table137[[#Headers],[Per capita (£)]],A.8!$D:$D,'Table A.8'!$C$4,A.8!$E:$E,Table137[[#This Row],[Column1]])</f>
        <v>77.634611608402338</v>
      </c>
      <c r="E9" s="47">
        <f>SUMIFS(A.8!$F:$F,A.8!$A:$A,'Table A.8'!$C$5,A.8!$B:$B,'Table A.8'!$C$6,A.8!$C:$C,Table137[[#Headers],[As a % of adjusted revenue expenditure]],A.8!$D:$D,'Table A.8'!$C$4,A.8!$E:$E,Table137[[#This Row],[Column1]])</f>
        <v>7.9227330560229348E-2</v>
      </c>
      <c r="F9" s="12"/>
      <c r="G9" s="16"/>
      <c r="H9" s="12"/>
    </row>
    <row r="10" spans="2:8" x14ac:dyDescent="0.2">
      <c r="B10" s="14" t="s">
        <v>156</v>
      </c>
      <c r="C10" s="48">
        <f>SUMIFS(A.8!$F:$F,A.8!$A:$A,'Table A.8'!$C$5,A.8!$B:$B,'Table A.8'!$C$6,A.8!$C:$C,Table137[[#Headers],[Cash (£s millions)]],A.8!$D:$D,'Table A.8'!$C$4,A.8!$E:$E,Table137[[#This Row],[Column1]])</f>
        <v>2820.6960025429726</v>
      </c>
      <c r="D10" s="6">
        <f>SUMIFS(A.8!$F:$F,A.8!$A:$A,'Table A.8'!$C$5,A.8!$B:$B,'Table A.8'!$C$6,A.8!$C:$C,Table137[[#Headers],[Per capita (£)]],A.8!$D:$D,'Table A.8'!$C$4,A.8!$E:$E,Table137[[#This Row],[Column1]])</f>
        <v>49.766622309572995</v>
      </c>
      <c r="E10" s="47">
        <f>SUMIFS(A.8!$F:$F,A.8!$A:$A,'Table A.8'!$C$5,A.8!$B:$B,'Table A.8'!$C$6,A.8!$C:$C,Table137[[#Headers],[As a % of adjusted revenue expenditure]],A.8!$D:$D,'Table A.8'!$C$4,A.8!$E:$E,Table137[[#This Row],[Column1]])</f>
        <v>5.0787613407010213E-2</v>
      </c>
      <c r="F10" s="12"/>
      <c r="G10" s="12"/>
      <c r="H10" s="12"/>
    </row>
    <row r="11" spans="2:8" x14ac:dyDescent="0.2">
      <c r="B11" s="15" t="s">
        <v>80</v>
      </c>
      <c r="C11" s="48">
        <f>SUMIFS(A.8!$F:$F,A.8!$A:$A,'Table A.8'!$C$5,A.8!$B:$B,'Table A.8'!$C$6,A.8!$C:$C,Table137[[#Headers],[Cash (£s millions)]],A.8!$D:$D,'Table A.8'!$C$4,A.8!$E:$E,Table137[[#This Row],[Column1]])</f>
        <v>7220.9070138335228</v>
      </c>
      <c r="D11" s="6">
        <f>SUMIFS(A.8!$F:$F,A.8!$A:$A,'Table A.8'!$C$5,A.8!$B:$B,'Table A.8'!$C$6,A.8!$C:$C,Table137[[#Headers],[Per capita (£)]],A.8!$D:$D,'Table A.8'!$C$4,A.8!$E:$E,Table137[[#This Row],[Column1]])</f>
        <v>127.40123349335045</v>
      </c>
      <c r="E11" s="47">
        <f>SUMIFS(A.8!$F:$F,A.8!$A:$A,'Table A.8'!$C$5,A.8!$B:$B,'Table A.8'!$C$6,A.8!$C:$C,Table137[[#Headers],[As a % of adjusted revenue expenditure]],A.8!$D:$D,'Table A.8'!$C$4,A.8!$E:$E,Table137[[#This Row],[Column1]])</f>
        <v>0.13001494455784268</v>
      </c>
      <c r="F11" s="12"/>
      <c r="G11" s="12"/>
      <c r="H11" s="12"/>
    </row>
    <row r="12" spans="2:8" x14ac:dyDescent="0.2">
      <c r="B12" s="14" t="s">
        <v>157</v>
      </c>
      <c r="C12" s="48">
        <f>SUMIFS(A.8!$F:$F,A.8!$A:$A,'Table A.8'!$C$5,A.8!$B:$B,'Table A.8'!$C$6,A.8!$C:$C,Table137[[#Headers],[Cash (£s millions)]],A.8!$D:$D,'Table A.8'!$C$4,A.8!$E:$E,Table137[[#This Row],[Column1]])</f>
        <v>3634.4093109999999</v>
      </c>
      <c r="D12" s="6">
        <f>SUMIFS(A.8!$F:$F,A.8!$A:$A,'Table A.8'!$C$5,A.8!$B:$B,'Table A.8'!$C$6,A.8!$C:$C,Table137[[#Headers],[Per capita (£)]],A.8!$D:$D,'Table A.8'!$C$4,A.8!$E:$E,Table137[[#This Row],[Column1]])</f>
        <v>64.123278406215832</v>
      </c>
      <c r="E12" s="47">
        <f>SUMIFS(A.8!$F:$F,A.8!$A:$A,'Table A.8'!$C$5,A.8!$B:$B,'Table A.8'!$C$6,A.8!$C:$C,Table137[[#Headers],[As a % of adjusted revenue expenditure]],A.8!$D:$D,'Table A.8'!$C$4,A.8!$E:$E,Table137[[#This Row],[Column1]])</f>
        <v>6.5438805004987444E-2</v>
      </c>
      <c r="F12" s="12"/>
      <c r="G12" s="12"/>
      <c r="H12" s="12"/>
    </row>
    <row r="13" spans="2:8" x14ac:dyDescent="0.2">
      <c r="B13" s="14" t="s">
        <v>158</v>
      </c>
      <c r="C13" s="48">
        <f>SUMIFS(A.8!$F:$F,A.8!$A:$A,'Table A.8'!$C$5,A.8!$B:$B,'Table A.8'!$C$6,A.8!$C:$C,Table137[[#Headers],[Cash (£s millions)]],A.8!$D:$D,'Table A.8'!$C$4,A.8!$E:$E,Table137[[#This Row],[Column1]])</f>
        <v>150</v>
      </c>
      <c r="D13" s="6">
        <f>SUMIFS(A.8!$F:$F,A.8!$A:$A,'Table A.8'!$C$5,A.8!$B:$B,'Table A.8'!$C$6,A.8!$C:$C,Table137[[#Headers],[Per capita (£)]],A.8!$D:$D,'Table A.8'!$C$4,A.8!$E:$E,Table137[[#This Row],[Column1]])</f>
        <v>2.6465075661690207</v>
      </c>
      <c r="E13" s="47">
        <f>SUMIFS(A.8!$F:$F,A.8!$A:$A,'Table A.8'!$C$5,A.8!$B:$B,'Table A.8'!$C$6,A.8!$C:$C,Table137[[#Headers],[As a % of adjusted revenue expenditure]],A.8!$D:$D,'Table A.8'!$C$4,A.8!$E:$E,Table137[[#This Row],[Column1]])</f>
        <v>2.7008022105690088E-3</v>
      </c>
      <c r="F13" s="12"/>
      <c r="G13" s="12"/>
      <c r="H13" s="12"/>
    </row>
    <row r="14" spans="2:8" x14ac:dyDescent="0.2">
      <c r="B14" s="14" t="s">
        <v>159</v>
      </c>
      <c r="C14" s="48">
        <f>SUMIFS(A.8!$F:$F,A.8!$A:$A,'Table A.8'!$C$5,A.8!$B:$B,'Table A.8'!$C$6,A.8!$C:$C,Table137[[#Headers],[Cash (£s millions)]],A.8!$D:$D,'Table A.8'!$C$4,A.8!$E:$E,Table137[[#This Row],[Column1]])</f>
        <v>53.172378999999999</v>
      </c>
      <c r="D14" s="6">
        <f>SUMIFS(A.8!$F:$F,A.8!$A:$A,'Table A.8'!$C$5,A.8!$B:$B,'Table A.8'!$C$6,A.8!$C:$C,Table137[[#Headers],[Per capita (£)]],A.8!$D:$D,'Table A.8'!$C$4,A.8!$E:$E,Table137[[#This Row],[Column1]])</f>
        <v>0.9381406782194972</v>
      </c>
      <c r="E14" s="47">
        <f>SUMIFS(A.8!$F:$F,A.8!$A:$A,'Table A.8'!$C$5,A.8!$B:$B,'Table A.8'!$C$6,A.8!$C:$C,Table137[[#Headers],[As a % of adjusted revenue expenditure]],A.8!$D:$D,'Table A.8'!$C$4,A.8!$E:$E,Table137[[#This Row],[Column1]])</f>
        <v>9.5738720483495854E-4</v>
      </c>
      <c r="F14" s="12"/>
      <c r="G14" s="12"/>
      <c r="H14" s="12"/>
    </row>
    <row r="15" spans="2:8" x14ac:dyDescent="0.2">
      <c r="B15" s="14" t="s">
        <v>160</v>
      </c>
      <c r="C15" s="48">
        <f>SUMIFS(A.8!$F:$F,A.8!$A:$A,'Table A.8'!$C$5,A.8!$B:$B,'Table A.8'!$C$6,A.8!$C:$C,Table137[[#Headers],[Cash (£s millions)]],A.8!$D:$D,'Table A.8'!$C$4,A.8!$E:$E,Table137[[#This Row],[Column1]])</f>
        <v>19.939588001380219</v>
      </c>
      <c r="D15" s="6">
        <f>SUMIFS(A.8!$F:$F,A.8!$A:$A,'Table A.8'!$C$5,A.8!$B:$B,'Table A.8'!$C$6,A.8!$C:$C,Table137[[#Headers],[Per capita (£)]],A.8!$D:$D,'Table A.8'!$C$4,A.8!$E:$E,Table137[[#This Row],[Column1]])</f>
        <v>0.3518018036520516</v>
      </c>
      <c r="E15" s="47">
        <f>SUMIFS(A.8!$F:$F,A.8!$A:$A,'Table A.8'!$C$5,A.8!$B:$B,'Table A.8'!$C$6,A.8!$C:$C,Table137[[#Headers],[As a % of adjusted revenue expenditure]],A.8!$D:$D,'Table A.8'!$C$4,A.8!$E:$E,Table137[[#This Row],[Column1]])</f>
        <v>3.5901922450598533E-4</v>
      </c>
      <c r="F15" s="12"/>
      <c r="G15" s="12"/>
      <c r="H15" s="12"/>
    </row>
    <row r="16" spans="2:8" x14ac:dyDescent="0.2">
      <c r="B16" s="14" t="s">
        <v>161</v>
      </c>
      <c r="C16" s="48">
        <f>SUMIFS(A.8!$F:$F,A.8!$A:$A,'Table A.8'!$C$5,A.8!$B:$B,'Table A.8'!$C$6,A.8!$C:$C,Table137[[#Headers],[Cash (£s millions)]],A.8!$D:$D,'Table A.8'!$C$4,A.8!$E:$E,Table137[[#This Row],[Column1]])</f>
        <v>50.050491000000001</v>
      </c>
      <c r="D16" s="6">
        <f>SUMIFS(A.8!$F:$F,A.8!$A:$A,'Table A.8'!$C$5,A.8!$B:$B,'Table A.8'!$C$6,A.8!$C:$C,Table137[[#Headers],[Per capita (£)]],A.8!$D:$D,'Table A.8'!$C$4,A.8!$E:$E,Table137[[#This Row],[Column1]])</f>
        <v>0.88306001998716965</v>
      </c>
      <c r="E16" s="47">
        <f>SUMIFS(A.8!$F:$F,A.8!$A:$A,'Table A.8'!$C$5,A.8!$B:$B,'Table A.8'!$C$6,A.8!$C:$C,Table137[[#Headers],[As a % of adjusted revenue expenditure]],A.8!$D:$D,'Table A.8'!$C$4,A.8!$E:$E,Table137[[#This Row],[Column1]])</f>
        <v>9.0117651177479274E-4</v>
      </c>
      <c r="F16" s="12"/>
      <c r="G16" s="12"/>
      <c r="H16" s="12"/>
    </row>
    <row r="17" spans="2:8" x14ac:dyDescent="0.2">
      <c r="B17" s="14" t="s">
        <v>162</v>
      </c>
      <c r="C17" s="48">
        <f>SUMIFS(A.8!$F:$F,A.8!$A:$A,'Table A.8'!$C$5,A.8!$B:$B,'Table A.8'!$C$6,A.8!$C:$C,Table137[[#Headers],[Cash (£s millions)]],A.8!$D:$D,'Table A.8'!$C$4,A.8!$E:$E,Table137[[#This Row],[Column1]])</f>
        <v>3.1999999572872184</v>
      </c>
      <c r="D17" s="6">
        <f>SUMIFS(A.8!$F:$F,A.8!$A:$A,'Table A.8'!$C$5,A.8!$B:$B,'Table A.8'!$C$6,A.8!$C:$C,Table137[[#Headers],[Per capita (£)]],A.8!$D:$D,'Table A.8'!$C$4,A.8!$E:$E,Table137[[#This Row],[Column1]])</f>
        <v>5.6458827022652258E-2</v>
      </c>
      <c r="E17" s="47">
        <f>SUMIFS(A.8!$F:$F,A.8!$A:$A,'Table A.8'!$C$5,A.8!$B:$B,'Table A.8'!$C$6,A.8!$C:$C,Table137[[#Headers],[As a % of adjusted revenue expenditure]],A.8!$D:$D,'Table A.8'!$C$4,A.8!$E:$E,Table137[[#This Row],[Column1]])</f>
        <v>5.7617112549479543E-5</v>
      </c>
      <c r="F17" s="12"/>
      <c r="G17" s="12"/>
      <c r="H17" s="12"/>
    </row>
    <row r="18" spans="2:8" x14ac:dyDescent="0.2">
      <c r="B18" s="15" t="s">
        <v>163</v>
      </c>
      <c r="C18" s="48">
        <f>SUMIFS(A.8!$F:$F,A.8!$A:$A,'Table A.8'!$C$5,A.8!$B:$B,'Table A.8'!$C$6,A.8!$C:$C,Table137[[#Headers],[Cash (£s millions)]],A.8!$D:$D,'Table A.8'!$C$4,A.8!$E:$E,Table137[[#This Row],[Column1]])</f>
        <v>3910.7717797607183</v>
      </c>
      <c r="D18" s="6">
        <f>SUMIFS(A.8!$F:$F,A.8!$A:$A,'Table A.8'!$C$5,A.8!$B:$B,'Table A.8'!$C$6,A.8!$C:$C,Table137[[#Headers],[Per capita (£)]],A.8!$D:$D,'Table A.8'!$C$4,A.8!$E:$E,Table137[[#This Row],[Column1]])</f>
        <v>68.999247597297654</v>
      </c>
      <c r="E18" s="47">
        <f>SUMIFS(A.8!$F:$F,A.8!$A:$A,'Table A.8'!$C$5,A.8!$B:$B,'Table A.8'!$C$6,A.8!$C:$C,Table137[[#Headers],[As a % of adjusted revenue expenditure]],A.8!$D:$D,'Table A.8'!$C$4,A.8!$E:$E,Table137[[#This Row],[Column1]])</f>
        <v>7.0414807124507206E-2</v>
      </c>
      <c r="F18" s="12"/>
      <c r="G18" s="12"/>
      <c r="H18" s="12"/>
    </row>
    <row r="19" spans="2:8" x14ac:dyDescent="0.2">
      <c r="B19" s="14" t="s">
        <v>164</v>
      </c>
      <c r="C19" s="48">
        <f>SUMIFS(A.8!$F:$F,A.8!$A:$A,'Table A.8'!$C$5,A.8!$B:$B,'Table A.8'!$C$6,A.8!$C:$C,Table137[[#Headers],[Cash (£s millions)]],A.8!$D:$D,'Table A.8'!$C$4,A.8!$E:$E,Table137[[#This Row],[Column1]])</f>
        <v>985.11532074585557</v>
      </c>
      <c r="D19" s="6">
        <f>SUMIFS(A.8!$F:$F,A.8!$A:$A,'Table A.8'!$C$5,A.8!$B:$B,'Table A.8'!$C$6,A.8!$C:$C,Table137[[#Headers],[Per capita (£)]],A.8!$D:$D,'Table A.8'!$C$4,A.8!$E:$E,Table137[[#This Row],[Column1]])</f>
        <v>17.380767714872491</v>
      </c>
      <c r="E19" s="47">
        <f>SUMIFS(A.8!$F:$F,A.8!$A:$A,'Table A.8'!$C$5,A.8!$B:$B,'Table A.8'!$C$6,A.8!$C:$C,Table137[[#Headers],[As a % of adjusted revenue expenditure]],A.8!$D:$D,'Table A.8'!$C$4,A.8!$E:$E,Table137[[#This Row],[Column1]])</f>
        <v>1.7737344314468828E-2</v>
      </c>
      <c r="F19" s="12"/>
      <c r="G19" s="12"/>
      <c r="H19" s="12"/>
    </row>
    <row r="20" spans="2:8" x14ac:dyDescent="0.2">
      <c r="B20" s="14" t="s">
        <v>165</v>
      </c>
      <c r="C20" s="48">
        <f>SUMIFS(A.8!$F:$F,A.8!$A:$A,'Table A.8'!$C$5,A.8!$B:$B,'Table A.8'!$C$6,A.8!$C:$C,Table137[[#Headers],[Cash (£s millions)]],A.8!$D:$D,'Table A.8'!$C$4,A.8!$E:$E,Table137[[#This Row],[Column1]])</f>
        <v>292.8935402482748</v>
      </c>
      <c r="D20" s="6">
        <f>SUMIFS(A.8!$F:$F,A.8!$A:$A,'Table A.8'!$C$5,A.8!$B:$B,'Table A.8'!$C$6,A.8!$C:$C,Table137[[#Headers],[Per capita (£)]],A.8!$D:$D,'Table A.8'!$C$4,A.8!$E:$E,Table137[[#This Row],[Column1]])</f>
        <v>5.1676331384805962</v>
      </c>
      <c r="E20" s="47">
        <f>SUMIFS(A.8!$F:$F,A.8!$A:$A,'Table A.8'!$C$5,A.8!$B:$B,'Table A.8'!$C$6,A.8!$C:$C,Table137[[#Headers],[As a % of adjusted revenue expenditure]],A.8!$D:$D,'Table A.8'!$C$4,A.8!$E:$E,Table137[[#This Row],[Column1]])</f>
        <v>5.2736501621666321E-3</v>
      </c>
      <c r="F20" s="12"/>
      <c r="G20" s="12"/>
      <c r="H20" s="12"/>
    </row>
    <row r="21" spans="2:8" x14ac:dyDescent="0.2">
      <c r="B21" s="14" t="s">
        <v>166</v>
      </c>
      <c r="C21" s="48">
        <f>SUMIFS(A.8!$F:$F,A.8!$A:$A,'Table A.8'!$C$5,A.8!$B:$B,'Table A.8'!$C$6,A.8!$C:$C,Table137[[#Headers],[Cash (£s millions)]],A.8!$D:$D,'Table A.8'!$C$4,A.8!$E:$E,Table137[[#This Row],[Column1]])</f>
        <v>27.279</v>
      </c>
      <c r="D21" s="6">
        <f>SUMIFS(A.8!$F:$F,A.8!$A:$A,'Table A.8'!$C$5,A.8!$B:$B,'Table A.8'!$C$6,A.8!$C:$C,Table137[[#Headers],[Per capita (£)]],A.8!$D:$D,'Table A.8'!$C$4,A.8!$E:$E,Table137[[#This Row],[Column1]])</f>
        <v>0.48129387091648823</v>
      </c>
      <c r="E21" s="47">
        <f>SUMIFS(A.8!$F:$F,A.8!$A:$A,'Table A.8'!$C$5,A.8!$B:$B,'Table A.8'!$C$6,A.8!$C:$C,Table137[[#Headers],[As a % of adjusted revenue expenditure]],A.8!$D:$D,'Table A.8'!$C$4,A.8!$E:$E,Table137[[#This Row],[Column1]])</f>
        <v>4.9116789332259714E-4</v>
      </c>
      <c r="F21" s="12"/>
      <c r="G21" s="12"/>
      <c r="H21" s="12"/>
    </row>
    <row r="22" spans="2:8" x14ac:dyDescent="0.2">
      <c r="B22" s="15" t="s">
        <v>167</v>
      </c>
      <c r="C22" s="48">
        <f>SUMIFS(A.8!$F:$F,A.8!$A:$A,'Table A.8'!$C$5,A.8!$B:$B,'Table A.8'!$C$6,A.8!$C:$C,Table137[[#Headers],[Cash (£s millions)]],A.8!$D:$D,'Table A.8'!$C$4,A.8!$E:$E,Table137[[#This Row],[Column1]])</f>
        <v>1305.2878613936482</v>
      </c>
      <c r="D22" s="6">
        <f>SUMIFS(A.8!$F:$F,A.8!$A:$A,'Table A.8'!$C$5,A.8!$B:$B,'Table A.8'!$C$6,A.8!$C:$C,Table137[[#Headers],[Per capita (£)]],A.8!$D:$D,'Table A.8'!$C$4,A.8!$E:$E,Table137[[#This Row],[Column1]])</f>
        <v>23.029694706552618</v>
      </c>
      <c r="E22" s="47">
        <f>SUMIFS(A.8!$F:$F,A.8!$A:$A,'Table A.8'!$C$5,A.8!$B:$B,'Table A.8'!$C$6,A.8!$C:$C,Table137[[#Headers],[As a % of adjusted revenue expenditure]],A.8!$D:$D,'Table A.8'!$C$4,A.8!$E:$E,Table137[[#This Row],[Column1]])</f>
        <v>2.3502162309593899E-2</v>
      </c>
      <c r="F22" s="12"/>
      <c r="G22" s="12"/>
      <c r="H22" s="12"/>
    </row>
    <row r="23" spans="2:8" x14ac:dyDescent="0.2">
      <c r="B23" s="4" t="s">
        <v>168</v>
      </c>
      <c r="C23" s="48">
        <f>SUMIFS(A.8!$F:$F,A.8!$A:$A,'Table A.8'!$C$5,A.8!$B:$B,'Table A.8'!$C$6,A.8!$C:$C,Table137[[#Headers],[Cash (£s millions)]],A.8!$D:$D,'Table A.8'!$C$4,A.8!$E:$E,Table137[[#This Row],[Column1]])</f>
        <v>2004.8473721668124</v>
      </c>
      <c r="D23" s="6">
        <f>SUMIFS(A.8!$F:$F,A.8!$A:$A,'Table A.8'!$C$5,A.8!$B:$B,'Table A.8'!$C$6,A.8!$C:$C,Table137[[#Headers],[Per capita (£)]],A.8!$D:$D,'Table A.8'!$C$4,A.8!$E:$E,Table137[[#This Row],[Column1]])</f>
        <v>35.372291566673084</v>
      </c>
      <c r="E23" s="47">
        <f>SUMIFS(A.8!$F:$F,A.8!$A:$A,'Table A.8'!$C$5,A.8!$B:$B,'Table A.8'!$C$6,A.8!$C:$C,Table137[[#Headers],[As a % of adjusted revenue expenditure]],A.8!$D:$D,'Table A.8'!$C$4,A.8!$E:$E,Table137[[#This Row],[Column1]])</f>
        <v>3.6097974872149052E-2</v>
      </c>
      <c r="F23" s="12"/>
      <c r="G23" s="12"/>
      <c r="H23" s="12"/>
    </row>
    <row r="25" spans="2:8" ht="63" customHeight="1" x14ac:dyDescent="0.2">
      <c r="B25" s="119" t="s">
        <v>282</v>
      </c>
      <c r="C25" s="119"/>
      <c r="D25" s="119"/>
      <c r="E25" s="119"/>
    </row>
  </sheetData>
  <mergeCells count="2">
    <mergeCell ref="B25:E25"/>
    <mergeCell ref="B2:E2"/>
  </mergeCell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3">
        <x14:dataValidation type="list" allowBlank="1" showInputMessage="1" showErrorMessage="1" xr:uid="{6F7D1EBB-325F-46A0-A2F2-1D24B26002DC}">
          <x14:formula1>
            <xm:f>A.8!$J$2:$J$3</xm:f>
          </x14:formula1>
          <xm:sqref>C6</xm:sqref>
        </x14:dataValidation>
        <x14:dataValidation type="list" allowBlank="1" showInputMessage="1" showErrorMessage="1" xr:uid="{42B6F392-AD7B-43EA-BE71-182D1EF718E3}">
          <x14:formula1>
            <xm:f>A.8!$K$2:$K$16</xm:f>
          </x14:formula1>
          <xm:sqref>C4</xm:sqref>
        </x14:dataValidation>
        <x14:dataValidation type="list" allowBlank="1" showInputMessage="1" showErrorMessage="1" xr:uid="{EC87BA12-8784-49BF-9F6C-8137C1CF65FD}">
          <x14:formula1>
            <xm:f>A.8!$I$2:$I$4</xm:f>
          </x14:formula1>
          <xm:sqref>C5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A43C6-B35F-49F6-A33B-91DFA2482E97}">
  <sheetPr codeName="Sheet16"/>
  <dimension ref="B2:N30"/>
  <sheetViews>
    <sheetView topLeftCell="A10" workbookViewId="0">
      <selection activeCell="J22" sqref="J22"/>
    </sheetView>
  </sheetViews>
  <sheetFormatPr baseColWidth="10" defaultColWidth="9.1640625" defaultRowHeight="15" x14ac:dyDescent="0.2"/>
  <cols>
    <col min="1" max="1" width="4.83203125" style="7" customWidth="1"/>
    <col min="2" max="2" width="39.33203125" style="7" customWidth="1"/>
    <col min="3" max="3" width="20.6640625" style="7" customWidth="1"/>
    <col min="4" max="10" width="17.6640625" style="7" customWidth="1"/>
    <col min="11" max="16384" width="9.1640625" style="7"/>
  </cols>
  <sheetData>
    <row r="2" spans="2:14" ht="32.25" customHeight="1" x14ac:dyDescent="0.2">
      <c r="B2" s="120" t="s">
        <v>224</v>
      </c>
      <c r="C2" s="120"/>
      <c r="D2" s="120"/>
      <c r="E2" s="120"/>
      <c r="F2" s="120"/>
      <c r="G2" s="120"/>
      <c r="H2" s="120"/>
    </row>
    <row r="4" spans="2:14" ht="15" customHeight="1" thickBot="1" x14ac:dyDescent="0.25">
      <c r="B4" s="8" t="s">
        <v>83</v>
      </c>
      <c r="C4" s="3" t="s">
        <v>70</v>
      </c>
      <c r="D4" s="75"/>
      <c r="E4" s="20">
        <f>VLOOKUP($C$4,A.6!$Q$2:$S$4,2,FALSE)</f>
        <v>5</v>
      </c>
      <c r="F4" s="20">
        <f>VLOOKUP($C$4,A.6!$Q$2:$S$4,3,FALSE)</f>
        <v>11</v>
      </c>
      <c r="G4" s="20"/>
      <c r="I4" s="41"/>
    </row>
    <row r="5" spans="2:14" ht="15" customHeight="1" thickBot="1" x14ac:dyDescent="0.25">
      <c r="B5" s="8" t="s">
        <v>172</v>
      </c>
      <c r="C5" s="3" t="s">
        <v>70</v>
      </c>
      <c r="D5" s="75"/>
      <c r="E5" s="20"/>
      <c r="F5" s="20"/>
      <c r="G5" s="20"/>
      <c r="I5" s="41"/>
    </row>
    <row r="6" spans="2:14" s="89" customFormat="1" ht="15" customHeight="1" thickBot="1" x14ac:dyDescent="0.25">
      <c r="B6" s="8" t="s">
        <v>208</v>
      </c>
      <c r="C6" s="3" t="s">
        <v>209</v>
      </c>
      <c r="D6" s="75"/>
      <c r="E6" s="20"/>
      <c r="F6" s="20"/>
      <c r="G6" s="20"/>
      <c r="I6" s="87"/>
    </row>
    <row r="7" spans="2:14" x14ac:dyDescent="0.2">
      <c r="C7" s="20" t="str">
        <f>VLOOKUP($C$6,A.9!$P$10:$V$11,2,FALSE)</f>
        <v>D:D</v>
      </c>
      <c r="D7" s="20" t="str">
        <f>VLOOKUP($C$6,A.9!$P$10:$V$11,3,FALSE)</f>
        <v>E:E</v>
      </c>
      <c r="E7" s="20" t="str">
        <f>VLOOKUP($C$6,A.9!$P$10:$V$11,4,FALSE)</f>
        <v>F:F</v>
      </c>
      <c r="F7" s="20" t="str">
        <f>VLOOKUP($C$6,A.9!$P$10:$V$11,5,FALSE)</f>
        <v>G:G</v>
      </c>
      <c r="G7" s="20" t="str">
        <f>VLOOKUP($C$6,A.9!$P$10:$V$11,6,FALSE)</f>
        <v>H:H</v>
      </c>
      <c r="H7" s="20" t="str">
        <f>VLOOKUP($C$6,A.9!$P$10:$V$11,7,FALSE)</f>
        <v>I:I</v>
      </c>
      <c r="J7" s="41"/>
      <c r="L7" s="41"/>
    </row>
    <row r="8" spans="2:14" ht="32.25" customHeight="1" thickBot="1" x14ac:dyDescent="0.25">
      <c r="C8" s="123" t="s">
        <v>182</v>
      </c>
      <c r="D8" s="124"/>
      <c r="E8" s="125"/>
      <c r="F8" s="123" t="s">
        <v>183</v>
      </c>
      <c r="G8" s="124"/>
      <c r="H8" s="125"/>
      <c r="J8" s="41"/>
      <c r="L8" s="41"/>
    </row>
    <row r="9" spans="2:14" s="9" customFormat="1" ht="64" x14ac:dyDescent="0.2">
      <c r="B9" s="5" t="s">
        <v>84</v>
      </c>
      <c r="C9" s="5" t="s">
        <v>247</v>
      </c>
      <c r="D9" s="5" t="s">
        <v>249</v>
      </c>
      <c r="E9" s="5" t="s">
        <v>184</v>
      </c>
      <c r="F9" s="5" t="s">
        <v>248</v>
      </c>
      <c r="G9" s="5" t="s">
        <v>250</v>
      </c>
      <c r="H9" s="5" t="s">
        <v>185</v>
      </c>
      <c r="I9" s="49"/>
      <c r="J9" s="49"/>
      <c r="K9" s="49"/>
      <c r="L9" s="49"/>
      <c r="M9" s="49"/>
      <c r="N9" s="49"/>
    </row>
    <row r="10" spans="2:14" x14ac:dyDescent="0.2">
      <c r="B10" s="6" t="s">
        <v>1</v>
      </c>
      <c r="C10" s="74">
        <f ca="1">SUMIFS(INDIRECT("A.9!"&amp;C$7),A.9!$A:$A,Table13458[[#This Row],[Breakdown]],A.9!$B:$B,'Table A.9'!$C$4,A.9!$C:$C,'Table A.9'!$C$5)</f>
        <v>0.4365781843662262</v>
      </c>
      <c r="D10" s="74">
        <f ca="1">SUMIFS(INDIRECT("A.9!"&amp;D$7),A.9!$A:$A,Table13458[Breakdown],A.9!$B:$B,'Table A.9'!$C$4,A.9!$C:$C,'Table A.9'!$C$5)</f>
        <v>0.49262535572052002</v>
      </c>
      <c r="E10" s="73">
        <f ca="1">SUMIFS(INDIRECT("A.9!"&amp;E$7),A.9!$A:$A,Table13458[[#This Row],[Breakdown]],A.9!$B:$B,'Table A.9'!$C$4,A.9!$C:$C,'Table A.9'!$C$5)</f>
        <v>925.28237247467041</v>
      </c>
      <c r="F10" s="74">
        <f ca="1">SUMIFS(INDIRECT("A.9!"&amp;F$7),A.9!$A:$A,Table13458[Breakdown],A.9!$B:$B,'Table A.9'!$C$4,A.9!$C:$C,'Table A.9'!$C$5)</f>
        <v>0.17404130101203918</v>
      </c>
      <c r="G10" s="74">
        <f ca="1">SUMIFS(INDIRECT("A.9!"&amp;G$7),A.9!$A:$A,Table13458[Breakdown],A.9!$B:$B,'Table A.9'!$C$4,A.9!$C:$C,'Table A.9'!$C$5)</f>
        <v>0.27728614211082458</v>
      </c>
      <c r="H10" s="73">
        <f ca="1">SUMIFS(INDIRECT("A.9!"&amp;H$7),A.9!$A:$A,Table13458[Breakdown],A.9!$B:$B,'Table A.9'!$C$4,A.9!$C:$C,'Table A.9'!$C$5)</f>
        <v>624.50741493701935</v>
      </c>
      <c r="I10" s="12"/>
      <c r="J10" s="12"/>
    </row>
    <row r="11" spans="2:14" x14ac:dyDescent="0.2">
      <c r="B11" s="95"/>
      <c r="C11" s="74"/>
      <c r="D11" s="74"/>
      <c r="E11" s="73"/>
      <c r="F11" s="19"/>
      <c r="G11" s="19"/>
      <c r="H11" s="73"/>
      <c r="J11" s="12"/>
    </row>
    <row r="12" spans="2:14" x14ac:dyDescent="0.2">
      <c r="B12" s="101" t="s">
        <v>81</v>
      </c>
      <c r="C12" s="74"/>
      <c r="D12" s="74"/>
      <c r="E12" s="73"/>
      <c r="F12" s="19"/>
      <c r="G12" s="19"/>
      <c r="H12" s="73"/>
      <c r="I12" s="22"/>
      <c r="J12" s="12"/>
    </row>
    <row r="13" spans="2:14" x14ac:dyDescent="0.2">
      <c r="B13" s="6" t="s">
        <v>2</v>
      </c>
      <c r="C13" s="74">
        <f ca="1">SUMIFS(INDIRECT("A.9!"&amp;C$7),A.9!$A:$A,Table13458[[#This Row],[Breakdown]],A.9!$B:$B,'Table A.9'!$C$4,A.9!$C:$C,'Table A.9'!$C$5)</f>
        <v>0.54545456171035767</v>
      </c>
      <c r="D13" s="74">
        <f ca="1">SUMIFS(INDIRECT("A.9!"&amp;D$7),A.9!$A:$A,Table13458[Breakdown],A.9!$B:$B,'Table A.9'!$C$4,A.9!$C:$C,'Table A.9'!$C$5)</f>
        <v>0.57575756311416626</v>
      </c>
      <c r="E13" s="73">
        <f ca="1">SUMIFS(INDIRECT("A.9!"&amp;E$7),A.9!$A:$A,Table13458[[#This Row],[Breakdown]],A.9!$B:$B,'Table A.9'!$C$4,A.9!$C:$C,'Table A.9'!$C$5)</f>
        <v>210.2494330406189</v>
      </c>
      <c r="F13" s="19">
        <f ca="1">SUMIFS(INDIRECT("A.9!"&amp;F$7),A.9!$A:$A,Table13458[Breakdown],A.9!$B:$B,'Table A.9'!$C$4,A.9!$C:$C,'Table A.9'!$C$5)</f>
        <v>0.42424243688583374</v>
      </c>
      <c r="G13" s="19">
        <f ca="1">SUMIFS(INDIRECT("A.9!"&amp;G$7),A.9!$A:$A,Table13458[Breakdown],A.9!$B:$B,'Table A.9'!$C$4,A.9!$C:$C,'Table A.9'!$C$5)</f>
        <v>0.63636362552642822</v>
      </c>
      <c r="H13" s="73">
        <f ca="1">SUMIFS(INDIRECT("A.9!"&amp;H$7),A.9!$A:$A,Table13458[Breakdown],A.9!$B:$B,'Table A.9'!$C$4,A.9!$C:$C,'Table A.9'!$C$5)</f>
        <v>118.18837642669678</v>
      </c>
      <c r="I13" s="12"/>
      <c r="J13" s="12"/>
    </row>
    <row r="14" spans="2:14" x14ac:dyDescent="0.2">
      <c r="B14" s="6" t="s">
        <v>3</v>
      </c>
      <c r="C14" s="74">
        <f ca="1">SUMIFS(INDIRECT("A.9!"&amp;C$7),A.9!$A:$A,Table13458[[#This Row],[Breakdown]],A.9!$B:$B,'Table A.9'!$C$4,A.9!$C:$C,'Table A.9'!$C$5)</f>
        <v>0.72222220897674561</v>
      </c>
      <c r="D14" s="74">
        <f ca="1">SUMIFS(INDIRECT("A.9!"&amp;D$7),A.9!$A:$A,Table13458[Breakdown],A.9!$B:$B,'Table A.9'!$C$4,A.9!$C:$C,'Table A.9'!$C$5)</f>
        <v>0.72222220897674561</v>
      </c>
      <c r="E14" s="73">
        <f ca="1">SUMIFS(INDIRECT("A.9!"&amp;E$7),A.9!$A:$A,Table13458[[#This Row],[Breakdown]],A.9!$B:$B,'Table A.9'!$C$4,A.9!$C:$C,'Table A.9'!$C$5)</f>
        <v>295.21177434921265</v>
      </c>
      <c r="F14" s="19">
        <f ca="1">SUMIFS(INDIRECT("A.9!"&amp;F$7),A.9!$A:$A,Table13458[Breakdown],A.9!$B:$B,'Table A.9'!$C$4,A.9!$C:$C,'Table A.9'!$C$5)</f>
        <v>0.3611111044883728</v>
      </c>
      <c r="G14" s="19">
        <f ca="1">SUMIFS(INDIRECT("A.9!"&amp;G$7),A.9!$A:$A,Table13458[Breakdown],A.9!$B:$B,'Table A.9'!$C$4,A.9!$C:$C,'Table A.9'!$C$5)</f>
        <v>0.52777779102325439</v>
      </c>
      <c r="H14" s="73">
        <f ca="1">SUMIFS(INDIRECT("A.9!"&amp;H$7),A.9!$A:$A,Table13458[Breakdown],A.9!$B:$B,'Table A.9'!$C$4,A.9!$C:$C,'Table A.9'!$C$5)</f>
        <v>228.59247255325317</v>
      </c>
      <c r="I14" s="12"/>
      <c r="J14" s="12"/>
    </row>
    <row r="15" spans="2:14" x14ac:dyDescent="0.2">
      <c r="B15" s="6" t="s">
        <v>4</v>
      </c>
      <c r="C15" s="74">
        <f ca="1">SUMIFS(INDIRECT("A.9!"&amp;C$7),A.9!$A:$A,Table13458[[#This Row],[Breakdown]],A.9!$B:$B,'Table A.9'!$C$4,A.9!$C:$C,'Table A.9'!$C$5)</f>
        <v>0.47999998927116394</v>
      </c>
      <c r="D15" s="74">
        <f ca="1">SUMIFS(INDIRECT("A.9!"&amp;D$7),A.9!$A:$A,Table13458[Breakdown],A.9!$B:$B,'Table A.9'!$C$4,A.9!$C:$C,'Table A.9'!$C$5)</f>
        <v>0.51999998092651367</v>
      </c>
      <c r="E15" s="73">
        <f ca="1">SUMIFS(INDIRECT("A.9!"&amp;E$7),A.9!$A:$A,Table13458[[#This Row],[Breakdown]],A.9!$B:$B,'Table A.9'!$C$4,A.9!$C:$C,'Table A.9'!$C$5)</f>
        <v>99.52311372756958</v>
      </c>
      <c r="F15" s="19">
        <f ca="1">SUMIFS(INDIRECT("A.9!"&amp;F$7),A.9!$A:$A,Table13458[Breakdown],A.9!$B:$B,'Table A.9'!$C$4,A.9!$C:$C,'Table A.9'!$C$5)</f>
        <v>0.11999999731779099</v>
      </c>
      <c r="G15" s="19">
        <f ca="1">SUMIFS(INDIRECT("A.9!"&amp;G$7),A.9!$A:$A,Table13458[Breakdown],A.9!$B:$B,'Table A.9'!$C$4,A.9!$C:$C,'Table A.9'!$C$5)</f>
        <v>0.15999999642372131</v>
      </c>
      <c r="H15" s="73">
        <f ca="1">SUMIFS(INDIRECT("A.9!"&amp;H$7),A.9!$A:$A,Table13458[Breakdown],A.9!$B:$B,'Table A.9'!$C$4,A.9!$C:$C,'Table A.9'!$C$5)</f>
        <v>27.701796531677246</v>
      </c>
      <c r="I15" s="12"/>
      <c r="J15" s="12"/>
    </row>
    <row r="16" spans="2:14" x14ac:dyDescent="0.2">
      <c r="B16" s="6" t="s">
        <v>5</v>
      </c>
      <c r="C16" s="74">
        <f ca="1">SUMIFS(INDIRECT("A.9!"&amp;C$7),A.9!$A:$A,Table13458[[#This Row],[Breakdown]],A.9!$B:$B,'Table A.9'!$C$4,A.9!$C:$C,'Table A.9'!$C$5)</f>
        <v>0.31914892792701721</v>
      </c>
      <c r="D16" s="74">
        <f ca="1">SUMIFS(INDIRECT("A.9!"&amp;D$7),A.9!$A:$A,Table13458[Breakdown],A.9!$B:$B,'Table A.9'!$C$4,A.9!$C:$C,'Table A.9'!$C$5)</f>
        <v>0.40425533056259155</v>
      </c>
      <c r="E16" s="73">
        <f ca="1">SUMIFS(INDIRECT("A.9!"&amp;E$7),A.9!$A:$A,Table13458[[#This Row],[Breakdown]],A.9!$B:$B,'Table A.9'!$C$4,A.9!$C:$C,'Table A.9'!$C$5)</f>
        <v>78.994941592216492</v>
      </c>
      <c r="F16" s="19">
        <f ca="1">SUMIFS(INDIRECT("A.9!"&amp;F$7),A.9!$A:$A,Table13458[Breakdown],A.9!$B:$B,'Table A.9'!$C$4,A.9!$C:$C,'Table A.9'!$C$5)</f>
        <v>6.9148935377597809E-2</v>
      </c>
      <c r="G16" s="19">
        <f ca="1">SUMIFS(INDIRECT("A.9!"&amp;G$7),A.9!$A:$A,Table13458[Breakdown],A.9!$B:$B,'Table A.9'!$C$4,A.9!$C:$C,'Table A.9'!$C$5)</f>
        <v>0.14893616735935211</v>
      </c>
      <c r="H16" s="73">
        <f ca="1">SUMIFS(INDIRECT("A.9!"&amp;H$7),A.9!$A:$A,Table13458[Breakdown],A.9!$B:$B,'Table A.9'!$C$4,A.9!$C:$C,'Table A.9'!$C$5)</f>
        <v>18.519876599311829</v>
      </c>
      <c r="I16" s="12"/>
      <c r="J16" s="12"/>
    </row>
    <row r="17" spans="2:10" x14ac:dyDescent="0.2">
      <c r="B17" s="6" t="s">
        <v>6</v>
      </c>
      <c r="C17" s="74">
        <f ca="1">SUMIFS(INDIRECT("A.9!"&amp;C$7),A.9!$A:$A,Table13458[[#This Row],[Breakdown]],A.9!$B:$B,'Table A.9'!$C$4,A.9!$C:$C,'Table A.9'!$C$5)</f>
        <v>0.56140351295471191</v>
      </c>
      <c r="D17" s="74">
        <f ca="1">SUMIFS(INDIRECT("A.9!"&amp;D$7),A.9!$A:$A,Table13458[Breakdown],A.9!$B:$B,'Table A.9'!$C$4,A.9!$C:$C,'Table A.9'!$C$5)</f>
        <v>0.57894736528396606</v>
      </c>
      <c r="E17" s="73">
        <f ca="1">SUMIFS(INDIRECT("A.9!"&amp;E$7),A.9!$A:$A,Table13458[[#This Row],[Breakdown]],A.9!$B:$B,'Table A.9'!$C$4,A.9!$C:$C,'Table A.9'!$C$5)</f>
        <v>241.3031097650528</v>
      </c>
      <c r="F17" s="19">
        <f ca="1">SUMIFS(INDIRECT("A.9!"&amp;F$7),A.9!$A:$A,Table13458[Breakdown],A.9!$B:$B,'Table A.9'!$C$4,A.9!$C:$C,'Table A.9'!$C$5)</f>
        <v>0.28070175647735596</v>
      </c>
      <c r="G17" s="19">
        <f ca="1">SUMIFS(INDIRECT("A.9!"&amp;G$7),A.9!$A:$A,Table13458[Breakdown],A.9!$B:$B,'Table A.9'!$C$4,A.9!$C:$C,'Table A.9'!$C$5)</f>
        <v>0.38596490025520325</v>
      </c>
      <c r="H17" s="73">
        <f ca="1">SUMIFS(INDIRECT("A.9!"&amp;H$7),A.9!$A:$A,Table13458[Breakdown],A.9!$B:$B,'Table A.9'!$C$4,A.9!$C:$C,'Table A.9'!$C$5)</f>
        <v>231.50489282608032</v>
      </c>
      <c r="I17" s="12"/>
      <c r="J17" s="12"/>
    </row>
    <row r="18" spans="2:10" x14ac:dyDescent="0.2">
      <c r="B18" s="95"/>
      <c r="C18" s="74"/>
      <c r="D18" s="74"/>
      <c r="E18" s="73"/>
      <c r="F18" s="19"/>
      <c r="G18" s="19"/>
      <c r="H18" s="73"/>
      <c r="J18" s="12"/>
    </row>
    <row r="19" spans="2:10" x14ac:dyDescent="0.2">
      <c r="B19" s="101" t="s">
        <v>82</v>
      </c>
      <c r="C19" s="74"/>
      <c r="D19" s="74"/>
      <c r="E19" s="73"/>
      <c r="F19" s="19"/>
      <c r="G19" s="19"/>
      <c r="H19" s="73"/>
      <c r="I19" s="22"/>
      <c r="J19" s="12"/>
    </row>
    <row r="20" spans="2:10" x14ac:dyDescent="0.2">
      <c r="B20" s="6" t="s">
        <v>7</v>
      </c>
      <c r="C20" s="74">
        <f ca="1">SUMIFS(INDIRECT("A.9!"&amp;C$7),A.9!$A:$A,Table13458[[#This Row],[Breakdown]],A.9!$B:$B,'Table A.9'!$C$4,A.9!$C:$C,'Table A.9'!$C$5)</f>
        <v>0.29545453190803528</v>
      </c>
      <c r="D20" s="74">
        <f ca="1">SUMIFS(INDIRECT("A.9!"&amp;D$7),A.9!$A:$A,Table13458[Breakdown],A.9!$B:$B,'Table A.9'!$C$4,A.9!$C:$C,'Table A.9'!$C$5)</f>
        <v>0.40909090638160706</v>
      </c>
      <c r="E20" s="73">
        <f ca="1">SUMIFS(INDIRECT("A.9!"&amp;E$7),A.9!$A:$A,Table13458[[#This Row],[Breakdown]],A.9!$B:$B,'Table A.9'!$C$4,A.9!$C:$C,'Table A.9'!$C$5)</f>
        <v>20.086561441421509</v>
      </c>
      <c r="F20" s="19">
        <f ca="1">SUMIFS(INDIRECT("A.9!"&amp;F$7),A.9!$A:$A,Table13458[Breakdown],A.9!$B:$B,'Table A.9'!$C$4,A.9!$C:$C,'Table A.9'!$C$5)</f>
        <v>6.8181820213794708E-2</v>
      </c>
      <c r="G20" s="19">
        <f ca="1">SUMIFS(INDIRECT("A.9!"&amp;G$7),A.9!$A:$A,Table13458[Breakdown],A.9!$B:$B,'Table A.9'!$C$4,A.9!$C:$C,'Table A.9'!$C$5)</f>
        <v>0.13636364042758942</v>
      </c>
      <c r="H20" s="73">
        <f ca="1">SUMIFS(INDIRECT("A.9!"&amp;H$7),A.9!$A:$A,Table13458[Breakdown],A.9!$B:$B,'Table A.9'!$C$4,A.9!$C:$C,'Table A.9'!$C$5)</f>
        <v>49.11944043636322</v>
      </c>
      <c r="I20" s="12"/>
      <c r="J20" s="12"/>
    </row>
    <row r="21" spans="2:10" x14ac:dyDescent="0.2">
      <c r="B21" s="6" t="s">
        <v>8</v>
      </c>
      <c r="C21" s="74">
        <f ca="1">SUMIFS(INDIRECT("A.9!"&amp;C$7),A.9!$A:$A,Table13458[[#This Row],[Breakdown]],A.9!$B:$B,'Table A.9'!$C$4,A.9!$C:$C,'Table A.9'!$C$5)</f>
        <v>0.37999999523162842</v>
      </c>
      <c r="D21" s="74">
        <f ca="1">SUMIFS(INDIRECT("A.9!"&amp;D$7),A.9!$A:$A,Table13458[Breakdown],A.9!$B:$B,'Table A.9'!$C$4,A.9!$C:$C,'Table A.9'!$C$5)</f>
        <v>0.40000000596046448</v>
      </c>
      <c r="E21" s="73">
        <f ca="1">SUMIFS(INDIRECT("A.9!"&amp;E$7),A.9!$A:$A,Table13458[[#This Row],[Breakdown]],A.9!$B:$B,'Table A.9'!$C$4,A.9!$C:$C,'Table A.9'!$C$5)</f>
        <v>55.363998353481293</v>
      </c>
      <c r="F21" s="19">
        <f ca="1">SUMIFS(INDIRECT("A.9!"&amp;F$7),A.9!$A:$A,Table13458[Breakdown],A.9!$B:$B,'Table A.9'!$C$4,A.9!$C:$C,'Table A.9'!$C$5)</f>
        <v>0.11999999731779099</v>
      </c>
      <c r="G21" s="19">
        <f ca="1">SUMIFS(INDIRECT("A.9!"&amp;G$7),A.9!$A:$A,Table13458[Breakdown],A.9!$B:$B,'Table A.9'!$C$4,A.9!$C:$C,'Table A.9'!$C$5)</f>
        <v>0.15999999642372131</v>
      </c>
      <c r="H21" s="73">
        <f ca="1">SUMIFS(INDIRECT("A.9!"&amp;H$7),A.9!$A:$A,Table13458[Breakdown],A.9!$B:$B,'Table A.9'!$C$4,A.9!$C:$C,'Table A.9'!$C$5)</f>
        <v>49.083110213279724</v>
      </c>
      <c r="I21" s="12"/>
      <c r="J21" s="12"/>
    </row>
    <row r="22" spans="2:10" x14ac:dyDescent="0.2">
      <c r="B22" s="6" t="s">
        <v>9</v>
      </c>
      <c r="C22" s="74">
        <f ca="1">SUMIFS(INDIRECT("A.9!"&amp;C$7),A.9!$A:$A,Table13458[[#This Row],[Breakdown]],A.9!$B:$B,'Table A.9'!$C$4,A.9!$C:$C,'Table A.9'!$C$5)</f>
        <v>0.54545456171035767</v>
      </c>
      <c r="D22" s="74">
        <f ca="1">SUMIFS(INDIRECT("A.9!"&amp;D$7),A.9!$A:$A,Table13458[Breakdown],A.9!$B:$B,'Table A.9'!$C$4,A.9!$C:$C,'Table A.9'!$C$5)</f>
        <v>0.57575756311416626</v>
      </c>
      <c r="E22" s="73">
        <f ca="1">SUMIFS(INDIRECT("A.9!"&amp;E$7),A.9!$A:$A,Table13458[[#This Row],[Breakdown]],A.9!$B:$B,'Table A.9'!$C$4,A.9!$C:$C,'Table A.9'!$C$5)</f>
        <v>210.2494330406189</v>
      </c>
      <c r="F22" s="19">
        <f ca="1">SUMIFS(INDIRECT("A.9!"&amp;F$7),A.9!$A:$A,Table13458[Breakdown],A.9!$B:$B,'Table A.9'!$C$4,A.9!$C:$C,'Table A.9'!$C$5)</f>
        <v>0.42424243688583374</v>
      </c>
      <c r="G22" s="19">
        <f ca="1">SUMIFS(INDIRECT("A.9!"&amp;G$7),A.9!$A:$A,Table13458[Breakdown],A.9!$B:$B,'Table A.9'!$C$4,A.9!$C:$C,'Table A.9'!$C$5)</f>
        <v>0.63636362552642822</v>
      </c>
      <c r="H22" s="73">
        <f ca="1">SUMIFS(INDIRECT("A.9!"&amp;H$7),A.9!$A:$A,Table13458[Breakdown],A.9!$B:$B,'Table A.9'!$C$4,A.9!$C:$C,'Table A.9'!$C$5)</f>
        <v>118.18837642669678</v>
      </c>
      <c r="I22" s="12"/>
      <c r="J22" s="12"/>
    </row>
    <row r="23" spans="2:10" x14ac:dyDescent="0.2">
      <c r="B23" s="6" t="s">
        <v>10</v>
      </c>
      <c r="C23" s="74">
        <f ca="1">SUMIFS(INDIRECT("A.9!"&amp;C$7),A.9!$A:$A,Table13458[[#This Row],[Breakdown]],A.9!$B:$B,'Table A.9'!$C$4,A.9!$C:$C,'Table A.9'!$C$5)</f>
        <v>0.4166666567325592</v>
      </c>
      <c r="D23" s="74">
        <f ca="1">SUMIFS(INDIRECT("A.9!"&amp;D$7),A.9!$A:$A,Table13458[Breakdown],A.9!$B:$B,'Table A.9'!$C$4,A.9!$C:$C,'Table A.9'!$C$5)</f>
        <v>0.4166666567325592</v>
      </c>
      <c r="E23" s="73">
        <f ca="1">SUMIFS(INDIRECT("A.9!"&amp;E$7),A.9!$A:$A,Table13458[[#This Row],[Breakdown]],A.9!$B:$B,'Table A.9'!$C$4,A.9!$C:$C,'Table A.9'!$C$5)</f>
        <v>45.965463876724243</v>
      </c>
      <c r="F23" s="19">
        <f ca="1">SUMIFS(INDIRECT("A.9!"&amp;F$7),A.9!$A:$A,Table13458[Breakdown],A.9!$B:$B,'Table A.9'!$C$4,A.9!$C:$C,'Table A.9'!$C$5)</f>
        <v>0.1666666716337204</v>
      </c>
      <c r="G23" s="19">
        <f ca="1">SUMIFS(INDIRECT("A.9!"&amp;G$7),A.9!$A:$A,Table13458[Breakdown],A.9!$B:$B,'Table A.9'!$C$4,A.9!$C:$C,'Table A.9'!$C$5)</f>
        <v>0.25</v>
      </c>
      <c r="H23" s="73">
        <f ca="1">SUMIFS(INDIRECT("A.9!"&amp;H$7),A.9!$A:$A,Table13458[Breakdown],A.9!$B:$B,'Table A.9'!$C$4,A.9!$C:$C,'Table A.9'!$C$5)</f>
        <v>29.053372383117676</v>
      </c>
      <c r="I23" s="12"/>
      <c r="J23" s="12"/>
    </row>
    <row r="24" spans="2:10" x14ac:dyDescent="0.2">
      <c r="B24" s="6" t="s">
        <v>11</v>
      </c>
      <c r="C24" s="74">
        <f ca="1">SUMIFS(INDIRECT("A.9!"&amp;C$7),A.9!$A:$A,Table13458[[#This Row],[Breakdown]],A.9!$B:$B,'Table A.9'!$C$4,A.9!$C:$C,'Table A.9'!$C$5)</f>
        <v>0.707317054271698</v>
      </c>
      <c r="D24" s="74">
        <f ca="1">SUMIFS(INDIRECT("A.9!"&amp;D$7),A.9!$A:$A,Table13458[Breakdown],A.9!$B:$B,'Table A.9'!$C$4,A.9!$C:$C,'Table A.9'!$C$5)</f>
        <v>0.7804877758026123</v>
      </c>
      <c r="E24" s="73">
        <f ca="1">SUMIFS(INDIRECT("A.9!"&amp;E$7),A.9!$A:$A,Table13458[[#This Row],[Breakdown]],A.9!$B:$B,'Table A.9'!$C$4,A.9!$C:$C,'Table A.9'!$C$5)</f>
        <v>227.77788549661636</v>
      </c>
      <c r="F24" s="19">
        <f ca="1">SUMIFS(INDIRECT("A.9!"&amp;F$7),A.9!$A:$A,Table13458[Breakdown],A.9!$B:$B,'Table A.9'!$C$4,A.9!$C:$C,'Table A.9'!$C$5)</f>
        <v>0.31707316637039185</v>
      </c>
      <c r="G24" s="19">
        <f ca="1">SUMIFS(INDIRECT("A.9!"&amp;G$7),A.9!$A:$A,Table13458[Breakdown],A.9!$B:$B,'Table A.9'!$C$4,A.9!$C:$C,'Table A.9'!$C$5)</f>
        <v>0.48780488967895508</v>
      </c>
      <c r="H24" s="73">
        <f ca="1">SUMIFS(INDIRECT("A.9!"&amp;H$7),A.9!$A:$A,Table13458[Breakdown],A.9!$B:$B,'Table A.9'!$C$4,A.9!$C:$C,'Table A.9'!$C$5)</f>
        <v>196.8055682182312</v>
      </c>
      <c r="I24" s="12"/>
      <c r="J24" s="12"/>
    </row>
    <row r="25" spans="2:10" x14ac:dyDescent="0.2">
      <c r="B25" s="6" t="s">
        <v>12</v>
      </c>
      <c r="C25" s="74">
        <f ca="1">SUMIFS(INDIRECT("A.9!"&amp;C$7),A.9!$A:$A,Table13458[[#This Row],[Breakdown]],A.9!$B:$B,'Table A.9'!$C$4,A.9!$C:$C,'Table A.9'!$C$5)</f>
        <v>0.3333333432674408</v>
      </c>
      <c r="D25" s="74">
        <f ca="1">SUMIFS(INDIRECT("A.9!"&amp;D$7),A.9!$A:$A,Table13458[Breakdown],A.9!$B:$B,'Table A.9'!$C$4,A.9!$C:$C,'Table A.9'!$C$5)</f>
        <v>0.36231884360313416</v>
      </c>
      <c r="E25" s="73">
        <f ca="1">SUMIFS(INDIRECT("A.9!"&amp;E$7),A.9!$A:$A,Table13458[[#This Row],[Breakdown]],A.9!$B:$B,'Table A.9'!$C$4,A.9!$C:$C,'Table A.9'!$C$5)</f>
        <v>98.764834403991699</v>
      </c>
      <c r="F25" s="19">
        <f ca="1">SUMIFS(INDIRECT("A.9!"&amp;F$7),A.9!$A:$A,Table13458[Breakdown],A.9!$B:$B,'Table A.9'!$C$4,A.9!$C:$C,'Table A.9'!$C$5)</f>
        <v>8.6956523358821869E-2</v>
      </c>
      <c r="G25" s="19">
        <f ca="1">SUMIFS(INDIRECT("A.9!"&amp;G$7),A.9!$A:$A,Table13458[Breakdown],A.9!$B:$B,'Table A.9'!$C$4,A.9!$C:$C,'Table A.9'!$C$5)</f>
        <v>0.17391304671764374</v>
      </c>
      <c r="H25" s="73">
        <f ca="1">SUMIFS(INDIRECT("A.9!"&amp;H$7),A.9!$A:$A,Table13458[Breakdown],A.9!$B:$B,'Table A.9'!$C$4,A.9!$C:$C,'Table A.9'!$C$5)</f>
        <v>45.081994533538818</v>
      </c>
      <c r="I25" s="12"/>
      <c r="J25" s="12"/>
    </row>
    <row r="26" spans="2:10" x14ac:dyDescent="0.2">
      <c r="B26" s="6" t="s">
        <v>13</v>
      </c>
      <c r="C26" s="74">
        <f ca="1">SUMIFS(INDIRECT("A.9!"&amp;C$7),A.9!$A:$A,Table13458[[#This Row],[Breakdown]],A.9!$B:$B,'Table A.9'!$C$4,A.9!$C:$C,'Table A.9'!$C$5)</f>
        <v>0.55882352590560913</v>
      </c>
      <c r="D26" s="74">
        <f ca="1">SUMIFS(INDIRECT("A.9!"&amp;D$7),A.9!$A:$A,Table13458[Breakdown],A.9!$B:$B,'Table A.9'!$C$4,A.9!$C:$C,'Table A.9'!$C$5)</f>
        <v>0.70588237047195435</v>
      </c>
      <c r="E26" s="73">
        <f ca="1">SUMIFS(INDIRECT("A.9!"&amp;E$7),A.9!$A:$A,Table13458[[#This Row],[Breakdown]],A.9!$B:$B,'Table A.9'!$C$4,A.9!$C:$C,'Table A.9'!$C$5)</f>
        <v>85.149100661277771</v>
      </c>
      <c r="F26" s="19">
        <f ca="1">SUMIFS(INDIRECT("A.9!"&amp;F$7),A.9!$A:$A,Table13458[Breakdown],A.9!$B:$B,'Table A.9'!$C$4,A.9!$C:$C,'Table A.9'!$C$5)</f>
        <v>0.26470589637756348</v>
      </c>
      <c r="G26" s="19">
        <f ca="1">SUMIFS(INDIRECT("A.9!"&amp;G$7),A.9!$A:$A,Table13458[Breakdown],A.9!$B:$B,'Table A.9'!$C$4,A.9!$C:$C,'Table A.9'!$C$5)</f>
        <v>0.35294118523597717</v>
      </c>
      <c r="H26" s="73">
        <f ca="1">SUMIFS(INDIRECT("A.9!"&amp;H$7),A.9!$A:$A,Table13458[Breakdown],A.9!$B:$B,'Table A.9'!$C$4,A.9!$C:$C,'Table A.9'!$C$5)</f>
        <v>58.330504298210144</v>
      </c>
      <c r="I26" s="12"/>
      <c r="J26" s="12"/>
    </row>
    <row r="27" spans="2:10" x14ac:dyDescent="0.2">
      <c r="B27" s="6" t="s">
        <v>14</v>
      </c>
      <c r="C27" s="74">
        <f ca="1">SUMIFS(INDIRECT("A.9!"&amp;C$7),A.9!$A:$A,Table13458[[#This Row],[Breakdown]],A.9!$B:$B,'Table A.9'!$C$4,A.9!$C:$C,'Table A.9'!$C$5)</f>
        <v>0.45454546809196472</v>
      </c>
      <c r="D27" s="74">
        <f ca="1">SUMIFS(INDIRECT("A.9!"&amp;D$7),A.9!$A:$A,Table13458[Breakdown],A.9!$B:$B,'Table A.9'!$C$4,A.9!$C:$C,'Table A.9'!$C$5)</f>
        <v>0.45454546809196472</v>
      </c>
      <c r="E27" s="73">
        <f ca="1">SUMIFS(INDIRECT("A.9!"&amp;E$7),A.9!$A:$A,Table13458[[#This Row],[Breakdown]],A.9!$B:$B,'Table A.9'!$C$4,A.9!$C:$C,'Table A.9'!$C$5)</f>
        <v>111.00376617908478</v>
      </c>
      <c r="F27" s="19">
        <f ca="1">SUMIFS(INDIRECT("A.9!"&amp;F$7),A.9!$A:$A,Table13458[Breakdown],A.9!$B:$B,'Table A.9'!$C$4,A.9!$C:$C,'Table A.9'!$C$5)</f>
        <v>9.0909093618392944E-2</v>
      </c>
      <c r="G27" s="19">
        <f ca="1">SUMIFS(INDIRECT("A.9!"&amp;G$7),A.9!$A:$A,Table13458[Breakdown],A.9!$B:$B,'Table A.9'!$C$4,A.9!$C:$C,'Table A.9'!$C$5)</f>
        <v>0.18181818723678589</v>
      </c>
      <c r="H27" s="73">
        <f ca="1">SUMIFS(INDIRECT("A.9!"&amp;H$7),A.9!$A:$A,Table13458[Breakdown],A.9!$B:$B,'Table A.9'!$C$4,A.9!$C:$C,'Table A.9'!$C$5)</f>
        <v>30.731448173522949</v>
      </c>
      <c r="I27" s="12"/>
      <c r="J27" s="12"/>
    </row>
    <row r="28" spans="2:10" x14ac:dyDescent="0.2">
      <c r="B28" s="6" t="s">
        <v>15</v>
      </c>
      <c r="C28" s="74">
        <f ca="1">SUMIFS(INDIRECT("A.9!"&amp;C$7),A.9!$A:$A,Table13458[[#This Row],[Breakdown]],A.9!$B:$B,'Table A.9'!$C$4,A.9!$C:$C,'Table A.9'!$C$5)</f>
        <v>0.30434781312942505</v>
      </c>
      <c r="D28" s="74">
        <f ca="1">SUMIFS(INDIRECT("A.9!"&amp;D$7),A.9!$A:$A,Table13458[Breakdown],A.9!$B:$B,'Table A.9'!$C$4,A.9!$C:$C,'Table A.9'!$C$5)</f>
        <v>0.39130434393882751</v>
      </c>
      <c r="E28" s="73">
        <f ca="1">SUMIFS(INDIRECT("A.9!"&amp;E$7),A.9!$A:$A,Table13458[[#This Row],[Breakdown]],A.9!$B:$B,'Table A.9'!$C$4,A.9!$C:$C,'Table A.9'!$C$5)</f>
        <v>70.921329021453857</v>
      </c>
      <c r="F28" s="19">
        <f ca="1">SUMIFS(INDIRECT("A.9!"&amp;F$7),A.9!$A:$A,Table13458[Breakdown],A.9!$B:$B,'Table A.9'!$C$4,A.9!$C:$C,'Table A.9'!$C$5)</f>
        <v>0.1304347813129425</v>
      </c>
      <c r="G28" s="19">
        <f ca="1">SUMIFS(INDIRECT("A.9!"&amp;G$7),A.9!$A:$A,Table13458[Breakdown],A.9!$B:$B,'Table A.9'!$C$4,A.9!$C:$C,'Table A.9'!$C$5)</f>
        <v>0.26086956262588501</v>
      </c>
      <c r="H28" s="73">
        <f ca="1">SUMIFS(INDIRECT("A.9!"&amp;H$7),A.9!$A:$A,Table13458[Breakdown],A.9!$B:$B,'Table A.9'!$C$4,A.9!$C:$C,'Table A.9'!$C$5)</f>
        <v>48.113600254058838</v>
      </c>
      <c r="I28" s="12"/>
      <c r="J28" s="12"/>
    </row>
    <row r="30" spans="2:10" s="9" customFormat="1" ht="63" customHeight="1" x14ac:dyDescent="0.2">
      <c r="B30" s="121" t="s">
        <v>251</v>
      </c>
      <c r="C30" s="121"/>
      <c r="D30" s="121"/>
      <c r="E30" s="121"/>
      <c r="F30" s="121"/>
      <c r="G30" s="121"/>
      <c r="H30" s="121"/>
    </row>
  </sheetData>
  <mergeCells count="4">
    <mergeCell ref="C8:E8"/>
    <mergeCell ref="F8:H8"/>
    <mergeCell ref="B2:H2"/>
    <mergeCell ref="B30:H30"/>
  </mergeCells>
  <conditionalFormatting sqref="C10:D28 F10:G28">
    <cfRule type="expression" dxfId="47" priority="1">
      <formula>$C$6="Number of councils"</formula>
    </cfRule>
    <cfRule type="expression" dxfId="46" priority="2">
      <formula>$C$6="Proportion of councils"</formula>
    </cfRule>
  </conditionalFormatting>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C5CC986F-4940-47B4-8525-90E59A239B50}">
          <x14:formula1>
            <xm:f>A.9!$Q$2:$Q$3</xm:f>
          </x14:formula1>
          <xm:sqref>C5</xm:sqref>
        </x14:dataValidation>
        <x14:dataValidation type="list" allowBlank="1" showInputMessage="1" showErrorMessage="1" xr:uid="{A7D77B25-C34B-4610-A10C-09DEC04CD8B1}">
          <x14:formula1>
            <xm:f>A.9!$P$2:$P$4</xm:f>
          </x14:formula1>
          <xm:sqref>C4</xm:sqref>
        </x14:dataValidation>
        <x14:dataValidation type="list" allowBlank="1" showInputMessage="1" showErrorMessage="1" xr:uid="{6BDCE206-D415-4BCB-ADC4-50F7B0FAE76F}">
          <x14:formula1>
            <xm:f>A.9!$R$2:$R$3</xm:f>
          </x14:formula1>
          <xm:sqref>C6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21</vt:i4>
      </vt:variant>
    </vt:vector>
  </HeadingPairs>
  <TitlesOfParts>
    <vt:vector size="21" baseType="lpstr">
      <vt:lpstr>Explainer</vt:lpstr>
      <vt:lpstr>Contents</vt:lpstr>
      <vt:lpstr>Table A.3</vt:lpstr>
      <vt:lpstr>Table A.4</vt:lpstr>
      <vt:lpstr>Table A.5</vt:lpstr>
      <vt:lpstr>Table A.6</vt:lpstr>
      <vt:lpstr>Table A.7</vt:lpstr>
      <vt:lpstr>Table A.8</vt:lpstr>
      <vt:lpstr>Table A.9</vt:lpstr>
      <vt:lpstr>Table A.10</vt:lpstr>
      <vt:lpstr>Table A.11</vt:lpstr>
      <vt:lpstr>Table A.12</vt:lpstr>
      <vt:lpstr>Data &gt;&gt;&gt;</vt:lpstr>
      <vt:lpstr>A.3</vt:lpstr>
      <vt:lpstr>A.4</vt:lpstr>
      <vt:lpstr>A.5</vt:lpstr>
      <vt:lpstr>A.6</vt:lpstr>
      <vt:lpstr>A.7</vt:lpstr>
      <vt:lpstr>A.8</vt:lpstr>
      <vt:lpstr>A.9</vt:lpstr>
      <vt:lpstr>A.10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Kate Ogden</dc:creator>
  <cp:lastModifiedBy>Microsoft Office User</cp:lastModifiedBy>
  <dcterms:created xsi:type="dcterms:W3CDTF">2020-08-17T10:50:27Z</dcterms:created>
  <dcterms:modified xsi:type="dcterms:W3CDTF">2020-08-18T13:49:02Z</dcterms:modified>
</cp:coreProperties>
</file>